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/>
  <mc:AlternateContent xmlns:mc="http://schemas.openxmlformats.org/markup-compatibility/2006">
    <mc:Choice Requires="x15">
      <x15ac:absPath xmlns:x15ac="http://schemas.microsoft.com/office/spreadsheetml/2010/11/ac" url="D:\Users\Desktop\Entretien\PPFA 2021\"/>
    </mc:Choice>
  </mc:AlternateContent>
  <xr:revisionPtr revIDLastSave="0" documentId="13_ncr:1_{237FBD96-1EC5-4733-B677-9489AACADEA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tup" sheetId="9" r:id="rId1"/>
    <sheet name="Drop System" sheetId="1" r:id="rId2"/>
    <sheet name="Game Element" sheetId="2" r:id="rId3"/>
    <sheet name="Item" sheetId="3" r:id="rId4"/>
    <sheet name="Perks" sheetId="4" r:id="rId5"/>
    <sheet name="Normal" sheetId="5" state="hidden" r:id="rId6"/>
    <sheet name="Magic" sheetId="6" state="hidden" r:id="rId7"/>
    <sheet name="Rare" sheetId="7" state="hidden" r:id="rId8"/>
    <sheet name="Unique" sheetId="8" r:id="rId9"/>
  </sheets>
  <definedNames>
    <definedName name="colAAA">Rare!$A$8:$A$10</definedName>
    <definedName name="colAAS">Rare!$B$8:$B$10</definedName>
    <definedName name="colASS">Rare!$C$8:$C$10</definedName>
    <definedName name="colSSS">Rare!$D$8:$D$10</definedName>
    <definedName name="drop">'Drop System'!$I$6:$I$16</definedName>
    <definedName name="enemy">'Game Element'!$A$2:$A$8</definedName>
    <definedName name="fixes">Magic!$A$12:$B$17</definedName>
    <definedName name="fixes2">Rare!$A$13:$B$34</definedName>
    <definedName name="gameelement">'Game Element'!$A$2:$L$8</definedName>
    <definedName name="globaldrop">'Drop System'!$I$5:$K$16</definedName>
    <definedName name="item">Item!$A$2:$B$12</definedName>
    <definedName name="normal">Normal!$A$2:$N$4</definedName>
    <definedName name="tabdrop">'Drop System'!$I$6:$K$16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2" roundtripDataSignature="AMtx7mgCZDWuRnJ8rp78RjAHzV3Bw0pDcA=="/>
    </ext>
  </extLst>
</workbook>
</file>

<file path=xl/calcChain.xml><?xml version="1.0" encoding="utf-8"?>
<calcChain xmlns="http://schemas.openxmlformats.org/spreadsheetml/2006/main">
  <c r="O2" i="2" l="1"/>
  <c r="N2" i="2"/>
  <c r="O3" i="2"/>
  <c r="O4" i="2"/>
  <c r="O5" i="2"/>
  <c r="O6" i="2"/>
  <c r="O7" i="2"/>
  <c r="O8" i="2"/>
  <c r="N3" i="2"/>
  <c r="N4" i="2"/>
  <c r="N5" i="2"/>
  <c r="N6" i="2"/>
  <c r="N7" i="2"/>
  <c r="N8" i="2"/>
  <c r="C9" i="1"/>
  <c r="C3" i="1"/>
  <c r="D9" i="1"/>
  <c r="C12" i="1"/>
  <c r="C10" i="1"/>
  <c r="C11" i="1"/>
  <c r="B11" i="3"/>
  <c r="B10" i="3"/>
  <c r="C15" i="1"/>
  <c r="D15" i="1"/>
  <c r="C14" i="1"/>
  <c r="B8" i="3"/>
  <c r="B9" i="3"/>
  <c r="B4" i="3"/>
  <c r="B6" i="3"/>
  <c r="B5" i="3"/>
  <c r="B7" i="3"/>
  <c r="B12" i="3"/>
  <c r="A4" i="8"/>
  <c r="A3" i="8"/>
  <c r="A2" i="8"/>
  <c r="C16" i="1"/>
  <c r="D3" i="7"/>
  <c r="J13" i="7" a="1"/>
  <c r="J13" i="7" s="1"/>
  <c r="K5" i="7" s="1" a="1"/>
  <c r="K5" i="7" s="1"/>
  <c r="A8" i="7" s="1"/>
  <c r="D19" i="6"/>
  <c r="D7" i="6" s="1"/>
  <c r="B7" i="6" s="1"/>
  <c r="A2" i="5"/>
  <c r="B14" i="4"/>
  <c r="M2" i="2"/>
  <c r="C6" i="1"/>
  <c r="A31" i="7"/>
  <c r="A32" i="7"/>
  <c r="A33" i="7"/>
  <c r="A34" i="7"/>
  <c r="D37" i="7"/>
  <c r="A25" i="7"/>
  <c r="A26" i="7"/>
  <c r="A27" i="7"/>
  <c r="A28" i="7"/>
  <c r="A29" i="7"/>
  <c r="A30" i="7"/>
  <c r="A24" i="7"/>
  <c r="A14" i="7"/>
  <c r="A15" i="7"/>
  <c r="A16" i="7"/>
  <c r="A17" i="7"/>
  <c r="A18" i="7"/>
  <c r="A19" i="7"/>
  <c r="A20" i="7"/>
  <c r="A21" i="7"/>
  <c r="A22" i="7"/>
  <c r="A23" i="7"/>
  <c r="A13" i="7"/>
  <c r="D2" i="7"/>
  <c r="D36" i="7"/>
  <c r="D4" i="7"/>
  <c r="D6" i="1"/>
  <c r="D7" i="1"/>
  <c r="D8" i="1"/>
  <c r="D10" i="1"/>
  <c r="D11" i="1"/>
  <c r="D12" i="1"/>
  <c r="D13" i="1"/>
  <c r="D14" i="1"/>
  <c r="D4" i="6"/>
  <c r="D2" i="6"/>
  <c r="D3" i="6"/>
  <c r="D16" i="1"/>
  <c r="D20" i="6"/>
  <c r="C7" i="1"/>
  <c r="C8" i="1"/>
  <c r="C13" i="1"/>
  <c r="C5" i="1"/>
  <c r="A17" i="6"/>
  <c r="A16" i="6"/>
  <c r="A15" i="6"/>
  <c r="A14" i="6"/>
  <c r="A13" i="6"/>
  <c r="A12" i="6"/>
  <c r="A4" i="5"/>
  <c r="A3" i="5"/>
  <c r="C15" i="4"/>
  <c r="B3" i="3" s="1"/>
  <c r="B15" i="4"/>
  <c r="C14" i="4"/>
  <c r="B2" i="3" s="1"/>
  <c r="M8" i="2"/>
  <c r="M7" i="2"/>
  <c r="M6" i="2"/>
  <c r="M5" i="2"/>
  <c r="M4" i="2"/>
  <c r="M3" i="2"/>
  <c r="E9" i="1" l="1"/>
  <c r="D8" i="6"/>
  <c r="B8" i="6" s="1"/>
  <c r="E9" i="6"/>
  <c r="C9" i="6" s="1"/>
  <c r="D9" i="6"/>
  <c r="B9" i="6" s="1"/>
  <c r="E16" i="1"/>
  <c r="F16" i="1" s="1"/>
  <c r="G16" i="1" s="1"/>
  <c r="I16" i="1" s="1"/>
  <c r="J16" i="1" s="1"/>
  <c r="E12" i="1"/>
  <c r="F12" i="1" s="1"/>
  <c r="G12" i="1" s="1"/>
  <c r="I12" i="1" s="1"/>
  <c r="J12" i="1" s="1"/>
  <c r="E10" i="1"/>
  <c r="F10" i="1" s="1"/>
  <c r="G10" i="1" s="1"/>
  <c r="I10" i="1" s="1"/>
  <c r="J10" i="1" s="1"/>
  <c r="E13" i="1"/>
  <c r="F13" i="1" s="1"/>
  <c r="G13" i="1" s="1"/>
  <c r="E6" i="1"/>
  <c r="F6" i="1" s="1"/>
  <c r="G6" i="1" s="1"/>
  <c r="I6" i="1" s="1"/>
  <c r="E11" i="1"/>
  <c r="E15" i="1"/>
  <c r="E14" i="1"/>
  <c r="E7" i="1"/>
  <c r="E8" i="1"/>
  <c r="I13" i="1" l="1"/>
  <c r="J13" i="1" s="1"/>
  <c r="F9" i="1"/>
  <c r="G9" i="1" s="1"/>
  <c r="J6" i="1"/>
  <c r="C2" i="6"/>
  <c r="A2" i="6" s="1"/>
  <c r="C3" i="6"/>
  <c r="A3" i="6" s="1"/>
  <c r="C4" i="6"/>
  <c r="A4" i="6" s="1"/>
  <c r="F8" i="1"/>
  <c r="G8" i="1" s="1"/>
  <c r="I8" i="1" s="1"/>
  <c r="F14" i="1"/>
  <c r="G14" i="1" s="1"/>
  <c r="I14" i="1" s="1"/>
  <c r="F11" i="1"/>
  <c r="G11" i="1" s="1"/>
  <c r="I11" i="1" s="1"/>
  <c r="J11" i="1" s="1"/>
  <c r="F7" i="1"/>
  <c r="G7" i="1" s="1"/>
  <c r="I7" i="1" s="1"/>
  <c r="J7" i="1" s="1"/>
  <c r="F15" i="1"/>
  <c r="G15" i="1" s="1"/>
  <c r="I15" i="1" s="1"/>
  <c r="I9" i="1" l="1"/>
  <c r="J9" i="1" s="1"/>
  <c r="J14" i="1"/>
  <c r="J8" i="1"/>
  <c r="M6" i="7" l="1" a="1"/>
  <c r="M6" i="7" s="1"/>
  <c r="B10" i="7" s="1"/>
  <c r="L8" i="7" a="1"/>
  <c r="L8" i="7" s="1"/>
  <c r="D9" i="7" s="1"/>
  <c r="K8" i="7" a="1"/>
  <c r="K8" i="7" s="1"/>
  <c r="D8" i="7" s="1"/>
  <c r="M5" i="7" a="1"/>
  <c r="M5" i="7" s="1"/>
  <c r="A10" i="7" s="1"/>
  <c r="K7" i="7" a="1"/>
  <c r="K7" i="7" s="1"/>
  <c r="C8" i="7" s="1"/>
  <c r="M7" i="7" a="1"/>
  <c r="M7" i="7" s="1"/>
  <c r="C10" i="7" s="1"/>
  <c r="K6" i="7" a="1"/>
  <c r="K6" i="7" s="1"/>
  <c r="B8" i="7" s="1"/>
  <c r="M8" i="7" a="1"/>
  <c r="M8" i="7" s="1"/>
  <c r="D10" i="7" s="1"/>
  <c r="L5" i="7" a="1"/>
  <c r="L5" i="7" s="1"/>
  <c r="A9" i="7" s="1"/>
  <c r="L6" i="7" a="1"/>
  <c r="L6" i="7" s="1"/>
  <c r="B9" i="7" s="1"/>
  <c r="L7" i="7" a="1"/>
  <c r="L7" i="7" s="1"/>
  <c r="C9" i="7" s="1"/>
  <c r="C2" i="7" l="1"/>
  <c r="A2" i="7" s="1"/>
  <c r="C3" i="7"/>
  <c r="A3" i="7" s="1"/>
  <c r="C4" i="7"/>
  <c r="A4" i="7" s="1"/>
  <c r="J15" i="1" l="1"/>
  <c r="B7" i="9" s="1" a="1"/>
  <c r="B7" i="9" s="1"/>
  <c r="I20" i="1" l="1" a="1"/>
  <c r="I2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<sst xmlns="http://schemas.openxmlformats.org/spreadsheetml/2006/main" count="317" uniqueCount="203">
  <si>
    <t>Character</t>
  </si>
  <si>
    <t>%</t>
  </si>
  <si>
    <t>System</t>
  </si>
  <si>
    <t>Roll</t>
  </si>
  <si>
    <t>DKP</t>
  </si>
  <si>
    <t>Game Element</t>
  </si>
  <si>
    <t>Roll-DKP</t>
  </si>
  <si>
    <t>MF modif</t>
  </si>
  <si>
    <t>Real Result</t>
  </si>
  <si>
    <t>?</t>
  </si>
  <si>
    <t>Droped Element</t>
  </si>
  <si>
    <t>Random Choice</t>
  </si>
  <si>
    <t>Name</t>
  </si>
  <si>
    <t>Type</t>
  </si>
  <si>
    <t>Damage</t>
  </si>
  <si>
    <t>Value Min</t>
  </si>
  <si>
    <t>Value Max</t>
  </si>
  <si>
    <t>Durability</t>
  </si>
  <si>
    <t>Stat_Req 1</t>
  </si>
  <si>
    <t>Stat_1_Val</t>
  </si>
  <si>
    <t>Stat_Req 2</t>
  </si>
  <si>
    <t>Stat_2_Val</t>
  </si>
  <si>
    <t>Level</t>
  </si>
  <si>
    <t>Class</t>
  </si>
  <si>
    <t>Attack Speed</t>
  </si>
  <si>
    <t>Socketed</t>
  </si>
  <si>
    <t>Bow</t>
  </si>
  <si>
    <t>2 Hand</t>
  </si>
  <si>
    <t>Strenght</t>
  </si>
  <si>
    <t>Dexterity</t>
  </si>
  <si>
    <t>Fast</t>
  </si>
  <si>
    <t>Shield</t>
  </si>
  <si>
    <t>Defense</t>
  </si>
  <si>
    <t>Armor</t>
  </si>
  <si>
    <t>Ethereal</t>
  </si>
  <si>
    <t>Ingame Name</t>
  </si>
  <si>
    <t>Magic_Roll</t>
  </si>
  <si>
    <t>Crown</t>
  </si>
  <si>
    <t>Gauntlet</t>
  </si>
  <si>
    <t>Claws</t>
  </si>
  <si>
    <t>Magic Type</t>
  </si>
  <si>
    <t>A</t>
  </si>
  <si>
    <t>S</t>
  </si>
  <si>
    <t>AS</t>
  </si>
  <si>
    <t>code</t>
  </si>
  <si>
    <t>Naming</t>
  </si>
  <si>
    <t>Number</t>
  </si>
  <si>
    <t>Effect</t>
  </si>
  <si>
    <t>Broken</t>
  </si>
  <si>
    <t>Bronze</t>
  </si>
  <si>
    <t>Light</t>
  </si>
  <si>
    <t>of Thunder</t>
  </si>
  <si>
    <t>Luminescent</t>
  </si>
  <si>
    <t>of War</t>
  </si>
  <si>
    <t>Crossbow</t>
  </si>
  <si>
    <t>Charm</t>
  </si>
  <si>
    <t>Staff</t>
  </si>
  <si>
    <t>AAA</t>
  </si>
  <si>
    <t>AAS</t>
  </si>
  <si>
    <t>ASS</t>
  </si>
  <si>
    <t>SSS</t>
  </si>
  <si>
    <t>Gold</t>
  </si>
  <si>
    <t>Shiny</t>
  </si>
  <si>
    <t>Shouting</t>
  </si>
  <si>
    <t>Raging</t>
  </si>
  <si>
    <t>Trolillol</t>
  </si>
  <si>
    <t>of Rage</t>
  </si>
  <si>
    <t>of Plentiness</t>
  </si>
  <si>
    <t>of Relentness</t>
  </si>
  <si>
    <t>of Animal</t>
  </si>
  <si>
    <t>of Troll</t>
  </si>
  <si>
    <t>← choix</t>
  </si>
  <si>
    <t>↑ SI</t>
  </si>
  <si>
    <t>↓ RECHERCHEV</t>
  </si>
  <si>
    <t>↓ CHOIX</t>
  </si>
  <si>
    <t>← ALEA</t>
  </si>
  <si>
    <t>↑ ARRONDI</t>
  </si>
  <si>
    <t>↑ ALEA</t>
  </si>
  <si>
    <t>← dropdown</t>
  </si>
  <si>
    <t>↑recherche</t>
  </si>
  <si>
    <t>Drop</t>
  </si>
  <si>
    <t>↑ SOMME</t>
  </si>
  <si>
    <t>INF</t>
  </si>
  <si>
    <t>SUP</t>
  </si>
  <si>
    <t>What</t>
  </si>
  <si>
    <t>TRIERPAR→</t>
  </si>
  <si>
    <t>Testosterone</t>
  </si>
  <si>
    <t>of Feminity</t>
  </si>
  <si>
    <t>↓ TABLEAU.ALEA</t>
  </si>
  <si>
    <t>↓ INDEX</t>
  </si>
  <si>
    <t>Ravaging</t>
  </si>
  <si>
    <t>of Longevity</t>
  </si>
  <si>
    <t>↓FILTRER</t>
  </si>
  <si>
    <t>Giberring</t>
  </si>
  <si>
    <t>Laughting</t>
  </si>
  <si>
    <t>Awesome</t>
  </si>
  <si>
    <t>Oopsie</t>
  </si>
  <si>
    <t>of Lose</t>
  </si>
  <si>
    <t>of Ubiquity</t>
  </si>
  <si>
    <t>of Charm</t>
  </si>
  <si>
    <t>of Polyamor</t>
  </si>
  <si>
    <t># LIGNES</t>
  </si>
  <si>
    <t># COL</t>
  </si>
  <si>
    <t>Battle 1</t>
  </si>
  <si>
    <t>Battle 2</t>
  </si>
  <si>
    <t>Battle 3</t>
  </si>
  <si>
    <t>Battle 4</t>
  </si>
  <si>
    <t>Battle 5</t>
  </si>
  <si>
    <t>Boss Battle 1</t>
  </si>
  <si>
    <t>Boss Battle 2</t>
  </si>
  <si>
    <t>Blood 1</t>
  </si>
  <si>
    <t>Blood 2</t>
  </si>
  <si>
    <t>Perk arthefact</t>
  </si>
  <si>
    <t>Perk legendary</t>
  </si>
  <si>
    <t>Perk epic</t>
  </si>
  <si>
    <t>Perk rare</t>
  </si>
  <si>
    <t>Blood_check</t>
  </si>
  <si>
    <t>Perk_check</t>
  </si>
  <si>
    <t>Blood_base</t>
  </si>
  <si>
    <t>The Alien</t>
  </si>
  <si>
    <t>The Antichrist</t>
  </si>
  <si>
    <t>The Beast</t>
  </si>
  <si>
    <t>The Bio-Exorcist</t>
  </si>
  <si>
    <t>The Boogie-man</t>
  </si>
  <si>
    <t>The Boss</t>
  </si>
  <si>
    <t>Perk common</t>
  </si>
  <si>
    <t>Perk  common</t>
  </si>
  <si>
    <t>Explorer Satelitte</t>
  </si>
  <si>
    <t>Pipe's room</t>
  </si>
  <si>
    <t>Deraving asteroid</t>
  </si>
  <si>
    <t>Toxic acid</t>
  </si>
  <si>
    <t>Sharp claws</t>
  </si>
  <si>
    <t>Kid's hat</t>
  </si>
  <si>
    <t>Church chandelier</t>
  </si>
  <si>
    <t>Rope's coil</t>
  </si>
  <si>
    <t>Dog's treat</t>
  </si>
  <si>
    <t>Dog's collar</t>
  </si>
  <si>
    <t>Radioactive formula</t>
  </si>
  <si>
    <t>Infected mushroom</t>
  </si>
  <si>
    <t>Missing bike kid</t>
  </si>
  <si>
    <t>D&amp;D's figurine</t>
  </si>
  <si>
    <t>Slingshot</t>
  </si>
  <si>
    <t>Dinner's shrimp</t>
  </si>
  <si>
    <t>Football's helmet</t>
  </si>
  <si>
    <t>Handbook for the recently deceased</t>
  </si>
  <si>
    <t>Toxic spider</t>
  </si>
  <si>
    <t>Sheet's ghost</t>
  </si>
  <si>
    <t>Dominos</t>
  </si>
  <si>
    <t>Jack card</t>
  </si>
  <si>
    <t>Centipede</t>
  </si>
  <si>
    <t>Queen card</t>
  </si>
  <si>
    <t>Christmas candy canes</t>
  </si>
  <si>
    <t>Explosion spear</t>
  </si>
  <si>
    <t>Water tower</t>
  </si>
  <si>
    <t>Fuel jerrycan</t>
  </si>
  <si>
    <t>Boy underwear</t>
  </si>
  <si>
    <t>Silver spray</t>
  </si>
  <si>
    <t>Invocation</t>
  </si>
  <si>
    <t>Shark</t>
  </si>
  <si>
    <t>Ash williams</t>
  </si>
  <si>
    <t>Thanatos</t>
  </si>
  <si>
    <t>Bug from out of space</t>
  </si>
  <si>
    <t>Church gargoyle</t>
  </si>
  <si>
    <t>Kid's scribble</t>
  </si>
  <si>
    <t>Rat</t>
  </si>
  <si>
    <t>King card</t>
  </si>
  <si>
    <t>Arm protheses</t>
  </si>
  <si>
    <t>Strange skull</t>
  </si>
  <si>
    <t>Space spation</t>
  </si>
  <si>
    <t>Astronaut suit</t>
  </si>
  <si>
    <t>Unknow egg</t>
  </si>
  <si>
    <t>Baby's skeleton</t>
  </si>
  <si>
    <t>Crow</t>
  </si>
  <si>
    <t>Loyal dog</t>
  </si>
  <si>
    <t>666 number</t>
  </si>
  <si>
    <t>Kid's walkie talkie</t>
  </si>
  <si>
    <t>Christmas light bulb</t>
  </si>
  <si>
    <t>Spiked bat</t>
  </si>
  <si>
    <t>Waffle</t>
  </si>
  <si>
    <t>Ghost's tombstone</t>
  </si>
  <si>
    <t>Netherworld's newpaper</t>
  </si>
  <si>
    <t>Ghost clothe</t>
  </si>
  <si>
    <t>Beetle</t>
  </si>
  <si>
    <t>Cockroach</t>
  </si>
  <si>
    <t>Ace card</t>
  </si>
  <si>
    <t>Joker card</t>
  </si>
  <si>
    <t>Rigged dices</t>
  </si>
  <si>
    <t>Steering wheel</t>
  </si>
  <si>
    <t>Slave mask</t>
  </si>
  <si>
    <t>Desert buggy</t>
  </si>
  <si>
    <t>Mask of the savior</t>
  </si>
  <si>
    <t>Perk  common 1</t>
  </si>
  <si>
    <t>Perk common 2</t>
  </si>
  <si>
    <t>Perk rare 1</t>
  </si>
  <si>
    <t>Perk rare 2</t>
  </si>
  <si>
    <t>Perk epic 1</t>
  </si>
  <si>
    <t>Perk epic 2</t>
  </si>
  <si>
    <t>Perk legendary 1</t>
  </si>
  <si>
    <t>Perk legendary 2</t>
  </si>
  <si>
    <t>Perk arthefact 1</t>
  </si>
  <si>
    <t>Perk arthefact 2</t>
  </si>
  <si>
    <t>Perk  common 2</t>
  </si>
  <si>
    <t>Luck Find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</si>
</sst>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Arial"/>
    </font>
    <font>
      <b/>
      <sz val="11"/>
      <color rgb="FF44546A"/>
      <name val="Calibri"/>
      <family val="2"/>
    </font>
    <font>
      <sz val="11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1"/>
      <color rgb="FF7F6000"/>
      <name val="Calibri"/>
      <family val="2"/>
    </font>
    <font>
      <b/>
      <sz val="11"/>
      <color rgb="FFAEABAB"/>
      <name val="Calibri"/>
      <family val="2"/>
    </font>
    <font>
      <b/>
      <sz val="11"/>
      <color rgb="FF002060"/>
      <name val="Calibri"/>
      <family val="2"/>
    </font>
    <font>
      <sz val="11"/>
      <color rgb="FFFF0000"/>
      <name val="Calibri"/>
      <family val="2"/>
    </font>
    <font>
      <sz val="11"/>
      <color rgb="FF646464"/>
      <name val="Open Sans"/>
      <family val="2"/>
    </font>
    <font>
      <sz val="11"/>
      <color rgb="FFFF0000"/>
      <name val="Arial"/>
      <family val="2"/>
    </font>
    <font>
      <sz val="10"/>
      <color theme="1"/>
      <name val="Arial"/>
      <family val="2"/>
    </font>
    <font>
      <i/>
      <sz val="11"/>
      <color theme="9"/>
      <name val="Calibri"/>
      <family val="2"/>
    </font>
    <font>
      <b/>
      <sz val="11"/>
      <color theme="5" tint="-0.249977111117893"/>
      <name val="Arial"/>
      <family val="2"/>
    </font>
    <font>
      <sz val="10"/>
      <color theme="1"/>
      <name val="Calibri"/>
      <family val="2"/>
    </font>
    <font>
      <b/>
      <i/>
      <sz val="11"/>
      <color theme="1"/>
      <name val="Calibri"/>
      <family val="2"/>
    </font>
    <font>
      <i/>
      <sz val="10"/>
      <color theme="1"/>
      <name val="Calibri"/>
      <family val="2"/>
    </font>
    <font>
      <i/>
      <sz val="10"/>
      <color theme="1"/>
      <name val="Arial"/>
      <family val="2"/>
    </font>
    <font>
      <sz val="11"/>
      <color theme="6" tint="-0.499984740745262"/>
      <name val="Calibri"/>
      <family val="2"/>
    </font>
    <font>
      <sz val="11"/>
      <color theme="1"/>
      <name val="Arial"/>
      <family val="2"/>
    </font>
    <font>
      <sz val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7CAAC"/>
        <bgColor rgb="FFF7CAAC"/>
      </patternFill>
    </fill>
    <fill>
      <patternFill patternType="solid">
        <fgColor rgb="FF9CC2E5"/>
        <bgColor rgb="FF9CC2E5"/>
      </patternFill>
    </fill>
    <fill>
      <patternFill patternType="solid">
        <fgColor rgb="FFFFD965"/>
        <bgColor rgb="FFFFD965"/>
      </patternFill>
    </fill>
    <fill>
      <patternFill patternType="solid">
        <fgColor rgb="FFF2F2F2"/>
        <bgColor rgb="FFF2F2F2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rgb="FFFFFF00"/>
      </patternFill>
    </fill>
    <fill>
      <patternFill patternType="solid">
        <fgColor rgb="FFDEEAF6"/>
        <bgColor rgb="FFDEEAF6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6">
    <xf numFmtId="0" fontId="0" fillId="0" borderId="0" xfId="0" applyFont="1" applyAlignment="1"/>
    <xf numFmtId="0" fontId="3" fillId="0" borderId="0" xfId="0" applyFont="1" applyAlignment="1">
      <alignment horizontal="center"/>
    </xf>
    <xf numFmtId="0" fontId="3" fillId="0" borderId="4" xfId="0" applyFont="1" applyBorder="1"/>
    <xf numFmtId="0" fontId="3" fillId="0" borderId="4" xfId="0" applyFont="1" applyBorder="1" applyAlignment="1">
      <alignment horizontal="center"/>
    </xf>
    <xf numFmtId="0" fontId="5" fillId="0" borderId="0" xfId="0" applyFont="1"/>
    <xf numFmtId="0" fontId="6" fillId="0" borderId="4" xfId="0" applyFont="1" applyBorder="1"/>
    <xf numFmtId="0" fontId="4" fillId="4" borderId="4" xfId="0" applyFont="1" applyFill="1" applyBorder="1" applyAlignment="1">
      <alignment horizontal="center"/>
    </xf>
    <xf numFmtId="0" fontId="1" fillId="2" borderId="4" xfId="0" applyFont="1" applyFill="1" applyBorder="1"/>
    <xf numFmtId="0" fontId="1" fillId="2" borderId="4" xfId="0" applyFont="1" applyFill="1" applyBorder="1" applyAlignment="1">
      <alignment horizontal="center"/>
    </xf>
    <xf numFmtId="0" fontId="8" fillId="6" borderId="4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9" fillId="7" borderId="4" xfId="0" applyFont="1" applyFill="1" applyBorder="1" applyAlignment="1">
      <alignment horizontal="right"/>
    </xf>
    <xf numFmtId="0" fontId="10" fillId="8" borderId="5" xfId="0" applyFont="1" applyFill="1" applyBorder="1"/>
    <xf numFmtId="0" fontId="1" fillId="2" borderId="6" xfId="0" applyFont="1" applyFill="1" applyBorder="1" applyAlignment="1">
      <alignment horizontal="center"/>
    </xf>
    <xf numFmtId="0" fontId="4" fillId="0" borderId="4" xfId="0" applyFont="1" applyBorder="1"/>
    <xf numFmtId="0" fontId="6" fillId="0" borderId="4" xfId="0" applyFont="1" applyBorder="1" applyAlignment="1">
      <alignment horizontal="center"/>
    </xf>
    <xf numFmtId="0" fontId="3" fillId="9" borderId="4" xfId="0" applyFont="1" applyFill="1" applyBorder="1" applyAlignment="1">
      <alignment horizontal="right"/>
    </xf>
    <xf numFmtId="0" fontId="4" fillId="0" borderId="0" xfId="0" applyFont="1"/>
    <xf numFmtId="0" fontId="11" fillId="0" borderId="0" xfId="0" applyFont="1"/>
    <xf numFmtId="0" fontId="4" fillId="0" borderId="0" xfId="0" applyFont="1" applyAlignment="1">
      <alignment horizontal="center"/>
    </xf>
    <xf numFmtId="20" fontId="4" fillId="0" borderId="0" xfId="0" applyNumberFormat="1" applyFont="1"/>
    <xf numFmtId="0" fontId="12" fillId="10" borderId="0" xfId="0" applyFont="1" applyFill="1" applyAlignment="1"/>
    <xf numFmtId="0" fontId="14" fillId="0" borderId="0" xfId="0" applyFont="1" applyAlignment="1">
      <alignment horizontal="center"/>
    </xf>
    <xf numFmtId="0" fontId="15" fillId="11" borderId="0" xfId="0" applyFont="1" applyFill="1" applyAlignment="1"/>
    <xf numFmtId="0" fontId="0" fillId="0" borderId="0" xfId="0" applyFont="1" applyAlignment="1">
      <alignment horizontal="center"/>
    </xf>
    <xf numFmtId="0" fontId="7" fillId="5" borderId="4" xfId="0" applyFont="1" applyFill="1" applyBorder="1" applyAlignment="1">
      <alignment horizontal="right"/>
    </xf>
    <xf numFmtId="0" fontId="4" fillId="3" borderId="4" xfId="0" applyFont="1" applyFill="1" applyBorder="1" applyAlignment="1">
      <alignment horizontal="right"/>
    </xf>
    <xf numFmtId="0" fontId="16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18" fillId="0" borderId="0" xfId="0" applyFont="1"/>
    <xf numFmtId="0" fontId="19" fillId="0" borderId="0" xfId="0" applyFont="1" applyAlignment="1"/>
    <xf numFmtId="0" fontId="13" fillId="0" borderId="0" xfId="0" applyFont="1" applyAlignment="1"/>
    <xf numFmtId="0" fontId="3" fillId="0" borderId="0" xfId="0" applyFont="1"/>
    <xf numFmtId="0" fontId="20" fillId="12" borderId="0" xfId="0" applyFont="1" applyFill="1"/>
    <xf numFmtId="0" fontId="3" fillId="0" borderId="0" xfId="0" applyFont="1" applyAlignment="1"/>
    <xf numFmtId="0" fontId="21" fillId="0" borderId="0" xfId="0" applyFont="1" applyAlignment="1"/>
    <xf numFmtId="0" fontId="0" fillId="13" borderId="0" xfId="0" applyFont="1" applyFill="1" applyAlignment="1"/>
    <xf numFmtId="0" fontId="11" fillId="0" borderId="5" xfId="0" applyFont="1" applyFill="1" applyBorder="1" applyAlignment="1"/>
    <xf numFmtId="0" fontId="11" fillId="0" borderId="0" xfId="0" applyFont="1" applyAlignment="1"/>
    <xf numFmtId="0" fontId="1" fillId="2" borderId="8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12" fillId="10" borderId="0" xfId="0" applyFont="1" applyFill="1" applyAlignment="1">
      <alignment horizontal="center"/>
    </xf>
    <xf numFmtId="0" fontId="10" fillId="8" borderId="5" xfId="0" applyFont="1" applyFill="1" applyBorder="1" applyAlignment="1">
      <alignment horizontal="center"/>
    </xf>
  </cellXfs>
  <cellStyles count="1">
    <cellStyle name="Normal" xfId="0" builtinId="0"/>
  </cellStyles>
  <dxfs count="20">
    <dxf>
      <font>
        <color rgb="FF00B050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00B05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72849-6022-4B14-956D-DFA5AEB5B591}">
  <dimension ref="B1:I996"/>
  <sheetViews>
    <sheetView tabSelected="1" workbookViewId="0">
      <selection activeCell="B7" sqref="B7"/>
    </sheetView>
  </sheetViews>
  <sheetFormatPr baseColWidth="10" defaultColWidth="12.625" defaultRowHeight="15" customHeight="1" x14ac:dyDescent="0.2"/>
  <cols>
    <col min="1" max="1" width="1.75" customWidth="1"/>
    <col min="2" max="2" width="12.375" bestFit="1" customWidth="1"/>
    <col min="3" max="3" width="14.625" bestFit="1" customWidth="1"/>
    <col min="4" max="4" width="11.25" bestFit="1" customWidth="1"/>
    <col min="5" max="7" width="9.375" customWidth="1"/>
    <col min="8" max="8" width="2.5" customWidth="1"/>
    <col min="9" max="9" width="10" customWidth="1"/>
    <col min="10" max="10" width="13.5" bestFit="1" customWidth="1"/>
    <col min="11" max="26" width="9.375" customWidth="1"/>
  </cols>
  <sheetData>
    <row r="1" spans="2:9" x14ac:dyDescent="0.25">
      <c r="B1" s="41" t="s">
        <v>0</v>
      </c>
      <c r="C1" s="42"/>
      <c r="D1" s="43"/>
      <c r="I1" s="1"/>
    </row>
    <row r="2" spans="2:9" x14ac:dyDescent="0.25">
      <c r="B2" s="2" t="s">
        <v>202</v>
      </c>
      <c r="C2" s="26">
        <v>78</v>
      </c>
      <c r="D2" s="3" t="s">
        <v>1</v>
      </c>
      <c r="I2" s="1"/>
    </row>
    <row r="3" spans="2:9" x14ac:dyDescent="0.25">
      <c r="C3" s="1"/>
      <c r="D3" s="1"/>
      <c r="I3" s="1"/>
    </row>
    <row r="4" spans="2:9" x14ac:dyDescent="0.25">
      <c r="B4" s="7" t="s">
        <v>5</v>
      </c>
      <c r="C4" s="25" t="s">
        <v>107</v>
      </c>
      <c r="D4" s="21" t="s">
        <v>78</v>
      </c>
      <c r="I4" s="1"/>
    </row>
    <row r="5" spans="2:9" x14ac:dyDescent="0.25">
      <c r="I5" s="1"/>
    </row>
    <row r="6" spans="2:9" x14ac:dyDescent="0.25">
      <c r="B6" s="7" t="s">
        <v>80</v>
      </c>
      <c r="C6" s="44" t="s">
        <v>92</v>
      </c>
      <c r="D6" s="44"/>
    </row>
    <row r="7" spans="2:9" x14ac:dyDescent="0.25">
      <c r="B7" s="1" t="str" cm="1">
        <f t="array" aca="1" ref="B7:D12" ca="1">_xlfn._xlws.FILTER(tabdrop,drop="DROP")</f>
        <v>DROP</v>
      </c>
      <c r="C7" s="27">
        <f ca="1"/>
        <v>14</v>
      </c>
      <c r="D7" s="27" t="str">
        <f ca="1"/>
        <v>Blood 1</v>
      </c>
      <c r="E7" s="31"/>
    </row>
    <row r="8" spans="2:9" x14ac:dyDescent="0.25">
      <c r="B8" s="1" t="str">
        <f ca="1"/>
        <v>DROP</v>
      </c>
      <c r="C8" s="27">
        <f ca="1"/>
        <v>194</v>
      </c>
      <c r="D8" s="27" t="str">
        <f ca="1"/>
        <v>Blood 2</v>
      </c>
      <c r="E8" s="31"/>
      <c r="F8" s="4"/>
    </row>
    <row r="9" spans="2:9" x14ac:dyDescent="0.25">
      <c r="B9" s="1" t="str">
        <f ca="1"/>
        <v>DROP</v>
      </c>
      <c r="C9" s="27" t="str">
        <f ca="1"/>
        <v>Kid's hat</v>
      </c>
      <c r="D9" s="27" t="str">
        <f ca="1"/>
        <v>Perk common</v>
      </c>
      <c r="E9" s="31"/>
      <c r="F9" s="4"/>
    </row>
    <row r="10" spans="2:9" x14ac:dyDescent="0.25">
      <c r="B10" s="1" t="str">
        <f ca="1"/>
        <v>DROP</v>
      </c>
      <c r="C10" s="27" t="str">
        <f ca="1"/>
        <v>Pipe's room</v>
      </c>
      <c r="D10" s="27" t="str">
        <f ca="1"/>
        <v>Perk common</v>
      </c>
      <c r="E10" s="31"/>
    </row>
    <row r="11" spans="2:9" x14ac:dyDescent="0.25">
      <c r="B11" s="1" t="str">
        <f ca="1"/>
        <v>DROP</v>
      </c>
      <c r="C11" s="27" t="str">
        <f ca="1"/>
        <v>Slingshot</v>
      </c>
      <c r="D11" s="27" t="str">
        <f ca="1"/>
        <v>Perk epic</v>
      </c>
      <c r="E11" s="31"/>
      <c r="I11" s="1"/>
    </row>
    <row r="12" spans="2:9" x14ac:dyDescent="0.25">
      <c r="B12" s="1" t="str">
        <f ca="1"/>
        <v>DROP</v>
      </c>
      <c r="C12" s="27" t="str">
        <f ca="1"/>
        <v>King card</v>
      </c>
      <c r="D12" s="27" t="str">
        <f ca="1"/>
        <v>Perk epic</v>
      </c>
      <c r="E12" s="31"/>
      <c r="I12" s="1"/>
    </row>
    <row r="13" spans="2:9" x14ac:dyDescent="0.25">
      <c r="B13" s="1"/>
      <c r="C13" s="27"/>
      <c r="D13" s="27"/>
      <c r="E13" s="31"/>
      <c r="I13" s="1"/>
    </row>
    <row r="14" spans="2:9" x14ac:dyDescent="0.25">
      <c r="B14" s="1"/>
      <c r="C14" s="27"/>
      <c r="D14" s="27"/>
      <c r="E14" s="31"/>
      <c r="I14" s="1"/>
    </row>
    <row r="15" spans="2:9" x14ac:dyDescent="0.25">
      <c r="D15" s="31"/>
      <c r="E15" s="31"/>
      <c r="I15" s="1"/>
    </row>
    <row r="16" spans="2:9" x14ac:dyDescent="0.25">
      <c r="I16" s="1"/>
    </row>
    <row r="17" spans="9:9" ht="15.75" customHeight="1" x14ac:dyDescent="0.25">
      <c r="I17" s="1"/>
    </row>
    <row r="18" spans="9:9" ht="15.75" customHeight="1" x14ac:dyDescent="0.25">
      <c r="I18" s="1"/>
    </row>
    <row r="19" spans="9:9" ht="15.75" customHeight="1" x14ac:dyDescent="0.25">
      <c r="I19" s="1"/>
    </row>
    <row r="20" spans="9:9" ht="15.75" customHeight="1" x14ac:dyDescent="0.25">
      <c r="I20" s="1"/>
    </row>
    <row r="21" spans="9:9" ht="15.75" customHeight="1" x14ac:dyDescent="0.25">
      <c r="I21" s="1"/>
    </row>
    <row r="22" spans="9:9" ht="15.75" customHeight="1" x14ac:dyDescent="0.25">
      <c r="I22" s="1"/>
    </row>
    <row r="23" spans="9:9" ht="15.75" customHeight="1" x14ac:dyDescent="0.25">
      <c r="I23" s="1"/>
    </row>
    <row r="24" spans="9:9" ht="15.75" customHeight="1" x14ac:dyDescent="0.25">
      <c r="I24" s="1"/>
    </row>
    <row r="25" spans="9:9" ht="15.75" customHeight="1" x14ac:dyDescent="0.25">
      <c r="I25" s="1"/>
    </row>
    <row r="26" spans="9:9" ht="15.75" customHeight="1" x14ac:dyDescent="0.25">
      <c r="I26" s="1"/>
    </row>
    <row r="27" spans="9:9" ht="15.75" customHeight="1" x14ac:dyDescent="0.25">
      <c r="I27" s="1"/>
    </row>
    <row r="28" spans="9:9" ht="15.75" customHeight="1" x14ac:dyDescent="0.25">
      <c r="I28" s="1"/>
    </row>
    <row r="29" spans="9:9" ht="15.75" customHeight="1" x14ac:dyDescent="0.25">
      <c r="I29" s="1"/>
    </row>
    <row r="30" spans="9:9" ht="15.75" customHeight="1" x14ac:dyDescent="0.25">
      <c r="I30" s="1"/>
    </row>
    <row r="31" spans="9:9" ht="15.75" customHeight="1" x14ac:dyDescent="0.25">
      <c r="I31" s="1"/>
    </row>
    <row r="32" spans="9:9" ht="15.75" customHeight="1" x14ac:dyDescent="0.25">
      <c r="I32" s="1"/>
    </row>
    <row r="33" spans="9:9" ht="15.75" customHeight="1" x14ac:dyDescent="0.25">
      <c r="I33" s="1"/>
    </row>
    <row r="34" spans="9:9" ht="15.75" customHeight="1" x14ac:dyDescent="0.25">
      <c r="I34" s="1"/>
    </row>
    <row r="35" spans="9:9" ht="15.75" customHeight="1" x14ac:dyDescent="0.25">
      <c r="I35" s="1"/>
    </row>
    <row r="36" spans="9:9" ht="15.75" customHeight="1" x14ac:dyDescent="0.25">
      <c r="I36" s="1"/>
    </row>
    <row r="37" spans="9:9" ht="15.75" customHeight="1" x14ac:dyDescent="0.25">
      <c r="I37" s="1"/>
    </row>
    <row r="38" spans="9:9" ht="15.75" customHeight="1" x14ac:dyDescent="0.25">
      <c r="I38" s="1"/>
    </row>
    <row r="39" spans="9:9" ht="15.75" customHeight="1" x14ac:dyDescent="0.25">
      <c r="I39" s="1"/>
    </row>
    <row r="40" spans="9:9" ht="15.75" customHeight="1" x14ac:dyDescent="0.25">
      <c r="I40" s="1"/>
    </row>
    <row r="41" spans="9:9" ht="15.75" customHeight="1" x14ac:dyDescent="0.25">
      <c r="I41" s="1"/>
    </row>
    <row r="42" spans="9:9" ht="15.75" customHeight="1" x14ac:dyDescent="0.25">
      <c r="I42" s="1"/>
    </row>
    <row r="43" spans="9:9" ht="15.75" customHeight="1" x14ac:dyDescent="0.25">
      <c r="I43" s="1"/>
    </row>
    <row r="44" spans="9:9" ht="15.75" customHeight="1" x14ac:dyDescent="0.25">
      <c r="I44" s="1"/>
    </row>
    <row r="45" spans="9:9" ht="15.75" customHeight="1" x14ac:dyDescent="0.25">
      <c r="I45" s="1"/>
    </row>
    <row r="46" spans="9:9" ht="15.75" customHeight="1" x14ac:dyDescent="0.25">
      <c r="I46" s="1"/>
    </row>
    <row r="47" spans="9:9" ht="15.75" customHeight="1" x14ac:dyDescent="0.25">
      <c r="I47" s="1"/>
    </row>
    <row r="48" spans="9:9" ht="15.75" customHeight="1" x14ac:dyDescent="0.25">
      <c r="I48" s="1"/>
    </row>
    <row r="49" spans="9:9" ht="15.75" customHeight="1" x14ac:dyDescent="0.25">
      <c r="I49" s="1"/>
    </row>
    <row r="50" spans="9:9" ht="15.75" customHeight="1" x14ac:dyDescent="0.25">
      <c r="I50" s="1"/>
    </row>
    <row r="51" spans="9:9" ht="15.75" customHeight="1" x14ac:dyDescent="0.25">
      <c r="I51" s="1"/>
    </row>
    <row r="52" spans="9:9" ht="15.75" customHeight="1" x14ac:dyDescent="0.25">
      <c r="I52" s="1"/>
    </row>
    <row r="53" spans="9:9" ht="15.75" customHeight="1" x14ac:dyDescent="0.25">
      <c r="I53" s="1"/>
    </row>
    <row r="54" spans="9:9" ht="15.75" customHeight="1" x14ac:dyDescent="0.25">
      <c r="I54" s="1"/>
    </row>
    <row r="55" spans="9:9" ht="15.75" customHeight="1" x14ac:dyDescent="0.25">
      <c r="I55" s="1"/>
    </row>
    <row r="56" spans="9:9" ht="15.75" customHeight="1" x14ac:dyDescent="0.25">
      <c r="I56" s="1"/>
    </row>
    <row r="57" spans="9:9" ht="15.75" customHeight="1" x14ac:dyDescent="0.25">
      <c r="I57" s="1"/>
    </row>
    <row r="58" spans="9:9" ht="15.75" customHeight="1" x14ac:dyDescent="0.25">
      <c r="I58" s="1"/>
    </row>
    <row r="59" spans="9:9" ht="15.75" customHeight="1" x14ac:dyDescent="0.25">
      <c r="I59" s="1"/>
    </row>
    <row r="60" spans="9:9" ht="15.75" customHeight="1" x14ac:dyDescent="0.25">
      <c r="I60" s="1"/>
    </row>
    <row r="61" spans="9:9" ht="15.75" customHeight="1" x14ac:dyDescent="0.25">
      <c r="I61" s="1"/>
    </row>
    <row r="62" spans="9:9" ht="15.75" customHeight="1" x14ac:dyDescent="0.25">
      <c r="I62" s="1"/>
    </row>
    <row r="63" spans="9:9" ht="15.75" customHeight="1" x14ac:dyDescent="0.25">
      <c r="I63" s="1"/>
    </row>
    <row r="64" spans="9:9" ht="15.75" customHeight="1" x14ac:dyDescent="0.25">
      <c r="I64" s="1"/>
    </row>
    <row r="65" spans="9:9" ht="15.75" customHeight="1" x14ac:dyDescent="0.25">
      <c r="I65" s="1"/>
    </row>
    <row r="66" spans="9:9" ht="15.75" customHeight="1" x14ac:dyDescent="0.25">
      <c r="I66" s="1"/>
    </row>
    <row r="67" spans="9:9" ht="15.75" customHeight="1" x14ac:dyDescent="0.25">
      <c r="I67" s="1"/>
    </row>
    <row r="68" spans="9:9" ht="15.75" customHeight="1" x14ac:dyDescent="0.25">
      <c r="I68" s="1"/>
    </row>
    <row r="69" spans="9:9" ht="15.75" customHeight="1" x14ac:dyDescent="0.25">
      <c r="I69" s="1"/>
    </row>
    <row r="70" spans="9:9" ht="15.75" customHeight="1" x14ac:dyDescent="0.25">
      <c r="I70" s="1"/>
    </row>
    <row r="71" spans="9:9" ht="15.75" customHeight="1" x14ac:dyDescent="0.25">
      <c r="I71" s="1"/>
    </row>
    <row r="72" spans="9:9" ht="15.75" customHeight="1" x14ac:dyDescent="0.25">
      <c r="I72" s="1"/>
    </row>
    <row r="73" spans="9:9" ht="15.75" customHeight="1" x14ac:dyDescent="0.25">
      <c r="I73" s="1"/>
    </row>
    <row r="74" spans="9:9" ht="15.75" customHeight="1" x14ac:dyDescent="0.25">
      <c r="I74" s="1"/>
    </row>
    <row r="75" spans="9:9" ht="15.75" customHeight="1" x14ac:dyDescent="0.25">
      <c r="I75" s="1"/>
    </row>
    <row r="76" spans="9:9" ht="15.75" customHeight="1" x14ac:dyDescent="0.25">
      <c r="I76" s="1"/>
    </row>
    <row r="77" spans="9:9" ht="15.75" customHeight="1" x14ac:dyDescent="0.25">
      <c r="I77" s="1"/>
    </row>
    <row r="78" spans="9:9" ht="15.75" customHeight="1" x14ac:dyDescent="0.25">
      <c r="I78" s="1"/>
    </row>
    <row r="79" spans="9:9" ht="15.75" customHeight="1" x14ac:dyDescent="0.25">
      <c r="I79" s="1"/>
    </row>
    <row r="80" spans="9:9" ht="15.75" customHeight="1" x14ac:dyDescent="0.25">
      <c r="I80" s="1"/>
    </row>
    <row r="81" spans="9:9" ht="15.75" customHeight="1" x14ac:dyDescent="0.25">
      <c r="I81" s="1"/>
    </row>
    <row r="82" spans="9:9" ht="15.75" customHeight="1" x14ac:dyDescent="0.25">
      <c r="I82" s="1"/>
    </row>
    <row r="83" spans="9:9" ht="15.75" customHeight="1" x14ac:dyDescent="0.25">
      <c r="I83" s="1"/>
    </row>
    <row r="84" spans="9:9" ht="15.75" customHeight="1" x14ac:dyDescent="0.25">
      <c r="I84" s="1"/>
    </row>
    <row r="85" spans="9:9" ht="15.75" customHeight="1" x14ac:dyDescent="0.25">
      <c r="I85" s="1"/>
    </row>
    <row r="86" spans="9:9" ht="15.75" customHeight="1" x14ac:dyDescent="0.25">
      <c r="I86" s="1"/>
    </row>
    <row r="87" spans="9:9" ht="15.75" customHeight="1" x14ac:dyDescent="0.25">
      <c r="I87" s="1"/>
    </row>
    <row r="88" spans="9:9" ht="15.75" customHeight="1" x14ac:dyDescent="0.25">
      <c r="I88" s="1"/>
    </row>
    <row r="89" spans="9:9" ht="15.75" customHeight="1" x14ac:dyDescent="0.25">
      <c r="I89" s="1"/>
    </row>
    <row r="90" spans="9:9" ht="15.75" customHeight="1" x14ac:dyDescent="0.25">
      <c r="I90" s="1"/>
    </row>
    <row r="91" spans="9:9" ht="15.75" customHeight="1" x14ac:dyDescent="0.25">
      <c r="I91" s="1"/>
    </row>
    <row r="92" spans="9:9" ht="15.75" customHeight="1" x14ac:dyDescent="0.25">
      <c r="I92" s="1"/>
    </row>
    <row r="93" spans="9:9" ht="15.75" customHeight="1" x14ac:dyDescent="0.25">
      <c r="I93" s="1"/>
    </row>
    <row r="94" spans="9:9" ht="15.75" customHeight="1" x14ac:dyDescent="0.25">
      <c r="I94" s="1"/>
    </row>
    <row r="95" spans="9:9" ht="15.75" customHeight="1" x14ac:dyDescent="0.25">
      <c r="I95" s="1"/>
    </row>
    <row r="96" spans="9:9" ht="15.75" customHeight="1" x14ac:dyDescent="0.25">
      <c r="I96" s="1"/>
    </row>
    <row r="97" spans="9:9" ht="15.75" customHeight="1" x14ac:dyDescent="0.25">
      <c r="I97" s="1"/>
    </row>
    <row r="98" spans="9:9" ht="15.75" customHeight="1" x14ac:dyDescent="0.25">
      <c r="I98" s="1"/>
    </row>
    <row r="99" spans="9:9" ht="15.75" customHeight="1" x14ac:dyDescent="0.25">
      <c r="I99" s="1"/>
    </row>
    <row r="100" spans="9:9" ht="15.75" customHeight="1" x14ac:dyDescent="0.25">
      <c r="I100" s="1"/>
    </row>
    <row r="101" spans="9:9" ht="15.75" customHeight="1" x14ac:dyDescent="0.25">
      <c r="I101" s="1"/>
    </row>
    <row r="102" spans="9:9" ht="15.75" customHeight="1" x14ac:dyDescent="0.25">
      <c r="I102" s="1"/>
    </row>
    <row r="103" spans="9:9" ht="15.75" customHeight="1" x14ac:dyDescent="0.25">
      <c r="I103" s="1"/>
    </row>
    <row r="104" spans="9:9" ht="15.75" customHeight="1" x14ac:dyDescent="0.25">
      <c r="I104" s="1"/>
    </row>
    <row r="105" spans="9:9" ht="15.75" customHeight="1" x14ac:dyDescent="0.25">
      <c r="I105" s="1"/>
    </row>
    <row r="106" spans="9:9" ht="15.75" customHeight="1" x14ac:dyDescent="0.25">
      <c r="I106" s="1"/>
    </row>
    <row r="107" spans="9:9" ht="15.75" customHeight="1" x14ac:dyDescent="0.25">
      <c r="I107" s="1"/>
    </row>
    <row r="108" spans="9:9" ht="15.75" customHeight="1" x14ac:dyDescent="0.25">
      <c r="I108" s="1"/>
    </row>
    <row r="109" spans="9:9" ht="15.75" customHeight="1" x14ac:dyDescent="0.25">
      <c r="I109" s="1"/>
    </row>
    <row r="110" spans="9:9" ht="15.75" customHeight="1" x14ac:dyDescent="0.25">
      <c r="I110" s="1"/>
    </row>
    <row r="111" spans="9:9" ht="15.75" customHeight="1" x14ac:dyDescent="0.25">
      <c r="I111" s="1"/>
    </row>
    <row r="112" spans="9:9" ht="15.75" customHeight="1" x14ac:dyDescent="0.25">
      <c r="I112" s="1"/>
    </row>
    <row r="113" spans="9:9" ht="15.75" customHeight="1" x14ac:dyDescent="0.25">
      <c r="I113" s="1"/>
    </row>
    <row r="114" spans="9:9" ht="15.75" customHeight="1" x14ac:dyDescent="0.25">
      <c r="I114" s="1"/>
    </row>
    <row r="115" spans="9:9" ht="15.75" customHeight="1" x14ac:dyDescent="0.25">
      <c r="I115" s="1"/>
    </row>
    <row r="116" spans="9:9" ht="15.75" customHeight="1" x14ac:dyDescent="0.25">
      <c r="I116" s="1"/>
    </row>
    <row r="117" spans="9:9" ht="15.75" customHeight="1" x14ac:dyDescent="0.25">
      <c r="I117" s="1"/>
    </row>
    <row r="118" spans="9:9" ht="15.75" customHeight="1" x14ac:dyDescent="0.25">
      <c r="I118" s="1"/>
    </row>
    <row r="119" spans="9:9" ht="15.75" customHeight="1" x14ac:dyDescent="0.25">
      <c r="I119" s="1"/>
    </row>
    <row r="120" spans="9:9" ht="15.75" customHeight="1" x14ac:dyDescent="0.25">
      <c r="I120" s="1"/>
    </row>
    <row r="121" spans="9:9" ht="15.75" customHeight="1" x14ac:dyDescent="0.25">
      <c r="I121" s="1"/>
    </row>
    <row r="122" spans="9:9" ht="15.75" customHeight="1" x14ac:dyDescent="0.25">
      <c r="I122" s="1"/>
    </row>
    <row r="123" spans="9:9" ht="15.75" customHeight="1" x14ac:dyDescent="0.25">
      <c r="I123" s="1"/>
    </row>
    <row r="124" spans="9:9" ht="15.75" customHeight="1" x14ac:dyDescent="0.25">
      <c r="I124" s="1"/>
    </row>
    <row r="125" spans="9:9" ht="15.75" customHeight="1" x14ac:dyDescent="0.25">
      <c r="I125" s="1"/>
    </row>
    <row r="126" spans="9:9" ht="15.75" customHeight="1" x14ac:dyDescent="0.25">
      <c r="I126" s="1"/>
    </row>
    <row r="127" spans="9:9" ht="15.75" customHeight="1" x14ac:dyDescent="0.25">
      <c r="I127" s="1"/>
    </row>
    <row r="128" spans="9:9" ht="15.75" customHeight="1" x14ac:dyDescent="0.25">
      <c r="I128" s="1"/>
    </row>
    <row r="129" spans="9:9" ht="15.75" customHeight="1" x14ac:dyDescent="0.25">
      <c r="I129" s="1"/>
    </row>
    <row r="130" spans="9:9" ht="15.75" customHeight="1" x14ac:dyDescent="0.25">
      <c r="I130" s="1"/>
    </row>
    <row r="131" spans="9:9" ht="15.75" customHeight="1" x14ac:dyDescent="0.25">
      <c r="I131" s="1"/>
    </row>
    <row r="132" spans="9:9" ht="15.75" customHeight="1" x14ac:dyDescent="0.25">
      <c r="I132" s="1"/>
    </row>
    <row r="133" spans="9:9" ht="15.75" customHeight="1" x14ac:dyDescent="0.25">
      <c r="I133" s="1"/>
    </row>
    <row r="134" spans="9:9" ht="15.75" customHeight="1" x14ac:dyDescent="0.25">
      <c r="I134" s="1"/>
    </row>
    <row r="135" spans="9:9" ht="15.75" customHeight="1" x14ac:dyDescent="0.25">
      <c r="I135" s="1"/>
    </row>
    <row r="136" spans="9:9" ht="15.75" customHeight="1" x14ac:dyDescent="0.25">
      <c r="I136" s="1"/>
    </row>
    <row r="137" spans="9:9" ht="15.75" customHeight="1" x14ac:dyDescent="0.25">
      <c r="I137" s="1"/>
    </row>
    <row r="138" spans="9:9" ht="15.75" customHeight="1" x14ac:dyDescent="0.25">
      <c r="I138" s="1"/>
    </row>
    <row r="139" spans="9:9" ht="15.75" customHeight="1" x14ac:dyDescent="0.25">
      <c r="I139" s="1"/>
    </row>
    <row r="140" spans="9:9" ht="15.75" customHeight="1" x14ac:dyDescent="0.25">
      <c r="I140" s="1"/>
    </row>
    <row r="141" spans="9:9" ht="15.75" customHeight="1" x14ac:dyDescent="0.25">
      <c r="I141" s="1"/>
    </row>
    <row r="142" spans="9:9" ht="15.75" customHeight="1" x14ac:dyDescent="0.25">
      <c r="I142" s="1"/>
    </row>
    <row r="143" spans="9:9" ht="15.75" customHeight="1" x14ac:dyDescent="0.25">
      <c r="I143" s="1"/>
    </row>
    <row r="144" spans="9:9" ht="15.75" customHeight="1" x14ac:dyDescent="0.25">
      <c r="I144" s="1"/>
    </row>
    <row r="145" spans="9:9" ht="15.75" customHeight="1" x14ac:dyDescent="0.25">
      <c r="I145" s="1"/>
    </row>
    <row r="146" spans="9:9" ht="15.75" customHeight="1" x14ac:dyDescent="0.25">
      <c r="I146" s="1"/>
    </row>
    <row r="147" spans="9:9" ht="15.75" customHeight="1" x14ac:dyDescent="0.25">
      <c r="I147" s="1"/>
    </row>
    <row r="148" spans="9:9" ht="15.75" customHeight="1" x14ac:dyDescent="0.25">
      <c r="I148" s="1"/>
    </row>
    <row r="149" spans="9:9" ht="15.75" customHeight="1" x14ac:dyDescent="0.25">
      <c r="I149" s="1"/>
    </row>
    <row r="150" spans="9:9" ht="15.75" customHeight="1" x14ac:dyDescent="0.25">
      <c r="I150" s="1"/>
    </row>
    <row r="151" spans="9:9" ht="15.75" customHeight="1" x14ac:dyDescent="0.25">
      <c r="I151" s="1"/>
    </row>
    <row r="152" spans="9:9" ht="15.75" customHeight="1" x14ac:dyDescent="0.25">
      <c r="I152" s="1"/>
    </row>
    <row r="153" spans="9:9" ht="15.75" customHeight="1" x14ac:dyDescent="0.25">
      <c r="I153" s="1"/>
    </row>
    <row r="154" spans="9:9" ht="15.75" customHeight="1" x14ac:dyDescent="0.25">
      <c r="I154" s="1"/>
    </row>
    <row r="155" spans="9:9" ht="15.75" customHeight="1" x14ac:dyDescent="0.25">
      <c r="I155" s="1"/>
    </row>
    <row r="156" spans="9:9" ht="15.75" customHeight="1" x14ac:dyDescent="0.25">
      <c r="I156" s="1"/>
    </row>
    <row r="157" spans="9:9" ht="15.75" customHeight="1" x14ac:dyDescent="0.25">
      <c r="I157" s="1"/>
    </row>
    <row r="158" spans="9:9" ht="15.75" customHeight="1" x14ac:dyDescent="0.25">
      <c r="I158" s="1"/>
    </row>
    <row r="159" spans="9:9" ht="15.75" customHeight="1" x14ac:dyDescent="0.25">
      <c r="I159" s="1"/>
    </row>
    <row r="160" spans="9:9" ht="15.75" customHeight="1" x14ac:dyDescent="0.25">
      <c r="I160" s="1"/>
    </row>
    <row r="161" spans="9:9" ht="15.75" customHeight="1" x14ac:dyDescent="0.25">
      <c r="I161" s="1"/>
    </row>
    <row r="162" spans="9:9" ht="15.75" customHeight="1" x14ac:dyDescent="0.25">
      <c r="I162" s="1"/>
    </row>
    <row r="163" spans="9:9" ht="15.75" customHeight="1" x14ac:dyDescent="0.25">
      <c r="I163" s="1"/>
    </row>
    <row r="164" spans="9:9" ht="15.75" customHeight="1" x14ac:dyDescent="0.25">
      <c r="I164" s="1"/>
    </row>
    <row r="165" spans="9:9" ht="15.75" customHeight="1" x14ac:dyDescent="0.25">
      <c r="I165" s="1"/>
    </row>
    <row r="166" spans="9:9" ht="15.75" customHeight="1" x14ac:dyDescent="0.25">
      <c r="I166" s="1"/>
    </row>
    <row r="167" spans="9:9" ht="15.75" customHeight="1" x14ac:dyDescent="0.25">
      <c r="I167" s="1"/>
    </row>
    <row r="168" spans="9:9" ht="15.75" customHeight="1" x14ac:dyDescent="0.25">
      <c r="I168" s="1"/>
    </row>
    <row r="169" spans="9:9" ht="15.75" customHeight="1" x14ac:dyDescent="0.25">
      <c r="I169" s="1"/>
    </row>
    <row r="170" spans="9:9" ht="15.75" customHeight="1" x14ac:dyDescent="0.25">
      <c r="I170" s="1"/>
    </row>
    <row r="171" spans="9:9" ht="15.75" customHeight="1" x14ac:dyDescent="0.25">
      <c r="I171" s="1"/>
    </row>
    <row r="172" spans="9:9" ht="15.75" customHeight="1" x14ac:dyDescent="0.25">
      <c r="I172" s="1"/>
    </row>
    <row r="173" spans="9:9" ht="15.75" customHeight="1" x14ac:dyDescent="0.25">
      <c r="I173" s="1"/>
    </row>
    <row r="174" spans="9:9" ht="15.75" customHeight="1" x14ac:dyDescent="0.25">
      <c r="I174" s="1"/>
    </row>
    <row r="175" spans="9:9" ht="15.75" customHeight="1" x14ac:dyDescent="0.25">
      <c r="I175" s="1"/>
    </row>
    <row r="176" spans="9:9" ht="15.75" customHeight="1" x14ac:dyDescent="0.25">
      <c r="I176" s="1"/>
    </row>
    <row r="177" spans="9:9" ht="15.75" customHeight="1" x14ac:dyDescent="0.25">
      <c r="I177" s="1"/>
    </row>
    <row r="178" spans="9:9" ht="15.75" customHeight="1" x14ac:dyDescent="0.25">
      <c r="I178" s="1"/>
    </row>
    <row r="179" spans="9:9" ht="15.75" customHeight="1" x14ac:dyDescent="0.25">
      <c r="I179" s="1"/>
    </row>
    <row r="180" spans="9:9" ht="15.75" customHeight="1" x14ac:dyDescent="0.25">
      <c r="I180" s="1"/>
    </row>
    <row r="181" spans="9:9" ht="15.75" customHeight="1" x14ac:dyDescent="0.25">
      <c r="I181" s="1"/>
    </row>
    <row r="182" spans="9:9" ht="15.75" customHeight="1" x14ac:dyDescent="0.25">
      <c r="I182" s="1"/>
    </row>
    <row r="183" spans="9:9" ht="15.75" customHeight="1" x14ac:dyDescent="0.25">
      <c r="I183" s="1"/>
    </row>
    <row r="184" spans="9:9" ht="15.75" customHeight="1" x14ac:dyDescent="0.25">
      <c r="I184" s="1"/>
    </row>
    <row r="185" spans="9:9" ht="15.75" customHeight="1" x14ac:dyDescent="0.25">
      <c r="I185" s="1"/>
    </row>
    <row r="186" spans="9:9" ht="15.75" customHeight="1" x14ac:dyDescent="0.25">
      <c r="I186" s="1"/>
    </row>
    <row r="187" spans="9:9" ht="15.75" customHeight="1" x14ac:dyDescent="0.25">
      <c r="I187" s="1"/>
    </row>
    <row r="188" spans="9:9" ht="15.75" customHeight="1" x14ac:dyDescent="0.25">
      <c r="I188" s="1"/>
    </row>
    <row r="189" spans="9:9" ht="15.75" customHeight="1" x14ac:dyDescent="0.25">
      <c r="I189" s="1"/>
    </row>
    <row r="190" spans="9:9" ht="15.75" customHeight="1" x14ac:dyDescent="0.25">
      <c r="I190" s="1"/>
    </row>
    <row r="191" spans="9:9" ht="15.75" customHeight="1" x14ac:dyDescent="0.25">
      <c r="I191" s="1"/>
    </row>
    <row r="192" spans="9:9" ht="15.75" customHeight="1" x14ac:dyDescent="0.25">
      <c r="I192" s="1"/>
    </row>
    <row r="193" spans="9:9" ht="15.75" customHeight="1" x14ac:dyDescent="0.25">
      <c r="I193" s="1"/>
    </row>
    <row r="194" spans="9:9" ht="15.75" customHeight="1" x14ac:dyDescent="0.25">
      <c r="I194" s="1"/>
    </row>
    <row r="195" spans="9:9" ht="15.75" customHeight="1" x14ac:dyDescent="0.25">
      <c r="I195" s="1"/>
    </row>
    <row r="196" spans="9:9" ht="15.75" customHeight="1" x14ac:dyDescent="0.25">
      <c r="I196" s="1"/>
    </row>
    <row r="197" spans="9:9" ht="15.75" customHeight="1" x14ac:dyDescent="0.25">
      <c r="I197" s="1"/>
    </row>
    <row r="198" spans="9:9" ht="15.75" customHeight="1" x14ac:dyDescent="0.25">
      <c r="I198" s="1"/>
    </row>
    <row r="199" spans="9:9" ht="15.75" customHeight="1" x14ac:dyDescent="0.25">
      <c r="I199" s="1"/>
    </row>
    <row r="200" spans="9:9" ht="15.75" customHeight="1" x14ac:dyDescent="0.25">
      <c r="I200" s="1"/>
    </row>
    <row r="201" spans="9:9" ht="15.75" customHeight="1" x14ac:dyDescent="0.25">
      <c r="I201" s="1"/>
    </row>
    <row r="202" spans="9:9" ht="15.75" customHeight="1" x14ac:dyDescent="0.25">
      <c r="I202" s="1"/>
    </row>
    <row r="203" spans="9:9" ht="15.75" customHeight="1" x14ac:dyDescent="0.25">
      <c r="I203" s="1"/>
    </row>
    <row r="204" spans="9:9" ht="15.75" customHeight="1" x14ac:dyDescent="0.25">
      <c r="I204" s="1"/>
    </row>
    <row r="205" spans="9:9" ht="15.75" customHeight="1" x14ac:dyDescent="0.25">
      <c r="I205" s="1"/>
    </row>
    <row r="206" spans="9:9" ht="15.75" customHeight="1" x14ac:dyDescent="0.25">
      <c r="I206" s="1"/>
    </row>
    <row r="207" spans="9:9" ht="15.75" customHeight="1" x14ac:dyDescent="0.25">
      <c r="I207" s="1"/>
    </row>
    <row r="208" spans="9:9" ht="15.75" customHeight="1" x14ac:dyDescent="0.25">
      <c r="I208" s="1"/>
    </row>
    <row r="209" spans="9:9" ht="15.75" customHeight="1" x14ac:dyDescent="0.25">
      <c r="I209" s="1"/>
    </row>
    <row r="210" spans="9:9" ht="15.75" customHeight="1" x14ac:dyDescent="0.25">
      <c r="I210" s="1"/>
    </row>
    <row r="211" spans="9:9" ht="15.75" customHeight="1" x14ac:dyDescent="0.25">
      <c r="I211" s="1"/>
    </row>
    <row r="212" spans="9:9" ht="15.75" customHeight="1" x14ac:dyDescent="0.25">
      <c r="I212" s="1"/>
    </row>
    <row r="213" spans="9:9" ht="15.75" customHeight="1" x14ac:dyDescent="0.25">
      <c r="I213" s="1"/>
    </row>
    <row r="214" spans="9:9" ht="15.75" customHeight="1" x14ac:dyDescent="0.25">
      <c r="I214" s="1"/>
    </row>
    <row r="215" spans="9:9" ht="15.75" customHeight="1" x14ac:dyDescent="0.25">
      <c r="I215" s="1"/>
    </row>
    <row r="216" spans="9:9" ht="15.75" customHeight="1" x14ac:dyDescent="0.25">
      <c r="I216" s="1"/>
    </row>
    <row r="217" spans="9:9" ht="15.75" customHeight="1" x14ac:dyDescent="0.25">
      <c r="I217" s="1"/>
    </row>
    <row r="218" spans="9:9" ht="15.75" customHeight="1" x14ac:dyDescent="0.25">
      <c r="I218" s="1"/>
    </row>
    <row r="219" spans="9:9" ht="15.75" customHeight="1" x14ac:dyDescent="0.25">
      <c r="I219" s="1"/>
    </row>
    <row r="220" spans="9:9" ht="15.75" customHeight="1" x14ac:dyDescent="0.25">
      <c r="I220" s="1"/>
    </row>
    <row r="221" spans="9:9" ht="15.75" customHeight="1" x14ac:dyDescent="0.25">
      <c r="I221" s="1"/>
    </row>
    <row r="222" spans="9:9" ht="15.75" customHeight="1" x14ac:dyDescent="0.25">
      <c r="I222" s="1"/>
    </row>
    <row r="223" spans="9:9" ht="15.75" customHeight="1" x14ac:dyDescent="0.25">
      <c r="I223" s="1"/>
    </row>
    <row r="224" spans="9:9" ht="15.75" customHeight="1" x14ac:dyDescent="0.25">
      <c r="I224" s="1"/>
    </row>
    <row r="225" spans="9:9" ht="15.75" customHeight="1" x14ac:dyDescent="0.25">
      <c r="I225" s="1"/>
    </row>
    <row r="226" spans="9:9" ht="15.75" customHeight="1" x14ac:dyDescent="0.25">
      <c r="I226" s="1"/>
    </row>
    <row r="227" spans="9:9" ht="15.75" customHeight="1" x14ac:dyDescent="0.25">
      <c r="I227" s="1"/>
    </row>
    <row r="228" spans="9:9" ht="15.75" customHeight="1" x14ac:dyDescent="0.25">
      <c r="I228" s="1"/>
    </row>
    <row r="229" spans="9:9" ht="15.75" customHeight="1" x14ac:dyDescent="0.25">
      <c r="I229" s="1"/>
    </row>
    <row r="230" spans="9:9" ht="15.75" customHeight="1" x14ac:dyDescent="0.25">
      <c r="I230" s="1"/>
    </row>
    <row r="231" spans="9:9" ht="15.75" customHeight="1" x14ac:dyDescent="0.25">
      <c r="I231" s="1"/>
    </row>
    <row r="232" spans="9:9" ht="15.75" customHeight="1" x14ac:dyDescent="0.25">
      <c r="I232" s="1"/>
    </row>
    <row r="233" spans="9:9" ht="15.75" customHeight="1" x14ac:dyDescent="0.25">
      <c r="I233" s="1"/>
    </row>
    <row r="234" spans="9:9" ht="15.75" customHeight="1" x14ac:dyDescent="0.25">
      <c r="I234" s="1"/>
    </row>
    <row r="235" spans="9:9" ht="15.75" customHeight="1" x14ac:dyDescent="0.25">
      <c r="I235" s="1"/>
    </row>
    <row r="236" spans="9:9" ht="15.75" customHeight="1" x14ac:dyDescent="0.25">
      <c r="I236" s="1"/>
    </row>
    <row r="237" spans="9:9" ht="15.75" customHeight="1" x14ac:dyDescent="0.25">
      <c r="I237" s="1"/>
    </row>
    <row r="238" spans="9:9" ht="15.75" customHeight="1" x14ac:dyDescent="0.25">
      <c r="I238" s="1"/>
    </row>
    <row r="239" spans="9:9" ht="15.75" customHeight="1" x14ac:dyDescent="0.25">
      <c r="I239" s="1"/>
    </row>
    <row r="240" spans="9:9" ht="15.75" customHeight="1" x14ac:dyDescent="0.25">
      <c r="I240" s="1"/>
    </row>
    <row r="241" spans="9:9" ht="15.75" customHeight="1" x14ac:dyDescent="0.25">
      <c r="I241" s="1"/>
    </row>
    <row r="242" spans="9:9" ht="15.75" customHeight="1" x14ac:dyDescent="0.25">
      <c r="I242" s="1"/>
    </row>
    <row r="243" spans="9:9" ht="15.75" customHeight="1" x14ac:dyDescent="0.25">
      <c r="I243" s="1"/>
    </row>
    <row r="244" spans="9:9" ht="15.75" customHeight="1" x14ac:dyDescent="0.25">
      <c r="I244" s="1"/>
    </row>
    <row r="245" spans="9:9" ht="15.75" customHeight="1" x14ac:dyDescent="0.25">
      <c r="I245" s="1"/>
    </row>
    <row r="246" spans="9:9" ht="15.75" customHeight="1" x14ac:dyDescent="0.25">
      <c r="I246" s="1"/>
    </row>
    <row r="247" spans="9:9" ht="15.75" customHeight="1" x14ac:dyDescent="0.25">
      <c r="I247" s="1"/>
    </row>
    <row r="248" spans="9:9" ht="15.75" customHeight="1" x14ac:dyDescent="0.25">
      <c r="I248" s="1"/>
    </row>
    <row r="249" spans="9:9" ht="15.75" customHeight="1" x14ac:dyDescent="0.25">
      <c r="I249" s="1"/>
    </row>
    <row r="250" spans="9:9" ht="15.75" customHeight="1" x14ac:dyDescent="0.25">
      <c r="I250" s="1"/>
    </row>
    <row r="251" spans="9:9" ht="15.75" customHeight="1" x14ac:dyDescent="0.25">
      <c r="I251" s="1"/>
    </row>
    <row r="252" spans="9:9" ht="15.75" customHeight="1" x14ac:dyDescent="0.25">
      <c r="I252" s="1"/>
    </row>
    <row r="253" spans="9:9" ht="15.75" customHeight="1" x14ac:dyDescent="0.25">
      <c r="I253" s="1"/>
    </row>
    <row r="254" spans="9:9" ht="15.75" customHeight="1" x14ac:dyDescent="0.25">
      <c r="I254" s="1"/>
    </row>
    <row r="255" spans="9:9" ht="15.75" customHeight="1" x14ac:dyDescent="0.25">
      <c r="I255" s="1"/>
    </row>
    <row r="256" spans="9:9" ht="15.75" customHeight="1" x14ac:dyDescent="0.25">
      <c r="I256" s="1"/>
    </row>
    <row r="257" spans="9:9" ht="15.75" customHeight="1" x14ac:dyDescent="0.25">
      <c r="I257" s="1"/>
    </row>
    <row r="258" spans="9:9" ht="15.75" customHeight="1" x14ac:dyDescent="0.25">
      <c r="I258" s="1"/>
    </row>
    <row r="259" spans="9:9" ht="15.75" customHeight="1" x14ac:dyDescent="0.25">
      <c r="I259" s="1"/>
    </row>
    <row r="260" spans="9:9" ht="15.75" customHeight="1" x14ac:dyDescent="0.25">
      <c r="I260" s="1"/>
    </row>
    <row r="261" spans="9:9" ht="15.75" customHeight="1" x14ac:dyDescent="0.25">
      <c r="I261" s="1"/>
    </row>
    <row r="262" spans="9:9" ht="15.75" customHeight="1" x14ac:dyDescent="0.25">
      <c r="I262" s="1"/>
    </row>
    <row r="263" spans="9:9" ht="15.75" customHeight="1" x14ac:dyDescent="0.25">
      <c r="I263" s="1"/>
    </row>
    <row r="264" spans="9:9" ht="15.75" customHeight="1" x14ac:dyDescent="0.25">
      <c r="I264" s="1"/>
    </row>
    <row r="265" spans="9:9" ht="15.75" customHeight="1" x14ac:dyDescent="0.25">
      <c r="I265" s="1"/>
    </row>
    <row r="266" spans="9:9" ht="15.75" customHeight="1" x14ac:dyDescent="0.25">
      <c r="I266" s="1"/>
    </row>
    <row r="267" spans="9:9" ht="15.75" customHeight="1" x14ac:dyDescent="0.25">
      <c r="I267" s="1"/>
    </row>
    <row r="268" spans="9:9" ht="15.75" customHeight="1" x14ac:dyDescent="0.25">
      <c r="I268" s="1"/>
    </row>
    <row r="269" spans="9:9" ht="15.75" customHeight="1" x14ac:dyDescent="0.25">
      <c r="I269" s="1"/>
    </row>
    <row r="270" spans="9:9" ht="15.75" customHeight="1" x14ac:dyDescent="0.25">
      <c r="I270" s="1"/>
    </row>
    <row r="271" spans="9:9" ht="15.75" customHeight="1" x14ac:dyDescent="0.25">
      <c r="I271" s="1"/>
    </row>
    <row r="272" spans="9:9" ht="15.75" customHeight="1" x14ac:dyDescent="0.25">
      <c r="I272" s="1"/>
    </row>
    <row r="273" spans="9:9" ht="15.75" customHeight="1" x14ac:dyDescent="0.25">
      <c r="I273" s="1"/>
    </row>
    <row r="274" spans="9:9" ht="15.75" customHeight="1" x14ac:dyDescent="0.25">
      <c r="I274" s="1"/>
    </row>
    <row r="275" spans="9:9" ht="15.75" customHeight="1" x14ac:dyDescent="0.25">
      <c r="I275" s="1"/>
    </row>
    <row r="276" spans="9:9" ht="15.75" customHeight="1" x14ac:dyDescent="0.25">
      <c r="I276" s="1"/>
    </row>
    <row r="277" spans="9:9" ht="15.75" customHeight="1" x14ac:dyDescent="0.25">
      <c r="I277" s="1"/>
    </row>
    <row r="278" spans="9:9" ht="15.75" customHeight="1" x14ac:dyDescent="0.25">
      <c r="I278" s="1"/>
    </row>
    <row r="279" spans="9:9" ht="15.75" customHeight="1" x14ac:dyDescent="0.25">
      <c r="I279" s="1"/>
    </row>
    <row r="280" spans="9:9" ht="15.75" customHeight="1" x14ac:dyDescent="0.25">
      <c r="I280" s="1"/>
    </row>
    <row r="281" spans="9:9" ht="15.75" customHeight="1" x14ac:dyDescent="0.25">
      <c r="I281" s="1"/>
    </row>
    <row r="282" spans="9:9" ht="15.75" customHeight="1" x14ac:dyDescent="0.25">
      <c r="I282" s="1"/>
    </row>
    <row r="283" spans="9:9" ht="15.75" customHeight="1" x14ac:dyDescent="0.25">
      <c r="I283" s="1"/>
    </row>
    <row r="284" spans="9:9" ht="15.75" customHeight="1" x14ac:dyDescent="0.25">
      <c r="I284" s="1"/>
    </row>
    <row r="285" spans="9:9" ht="15.75" customHeight="1" x14ac:dyDescent="0.25">
      <c r="I285" s="1"/>
    </row>
    <row r="286" spans="9:9" ht="15.75" customHeight="1" x14ac:dyDescent="0.25">
      <c r="I286" s="1"/>
    </row>
    <row r="287" spans="9:9" ht="15.75" customHeight="1" x14ac:dyDescent="0.25">
      <c r="I287" s="1"/>
    </row>
    <row r="288" spans="9:9" ht="15.75" customHeight="1" x14ac:dyDescent="0.25">
      <c r="I288" s="1"/>
    </row>
    <row r="289" spans="9:9" ht="15.75" customHeight="1" x14ac:dyDescent="0.25">
      <c r="I289" s="1"/>
    </row>
    <row r="290" spans="9:9" ht="15.75" customHeight="1" x14ac:dyDescent="0.25">
      <c r="I290" s="1"/>
    </row>
    <row r="291" spans="9:9" ht="15.75" customHeight="1" x14ac:dyDescent="0.25">
      <c r="I291" s="1"/>
    </row>
    <row r="292" spans="9:9" ht="15.75" customHeight="1" x14ac:dyDescent="0.25">
      <c r="I292" s="1"/>
    </row>
    <row r="293" spans="9:9" ht="15.75" customHeight="1" x14ac:dyDescent="0.25">
      <c r="I293" s="1"/>
    </row>
    <row r="294" spans="9:9" ht="15.75" customHeight="1" x14ac:dyDescent="0.25">
      <c r="I294" s="1"/>
    </row>
    <row r="295" spans="9:9" ht="15.75" customHeight="1" x14ac:dyDescent="0.25">
      <c r="I295" s="1"/>
    </row>
    <row r="296" spans="9:9" ht="15.75" customHeight="1" x14ac:dyDescent="0.25">
      <c r="I296" s="1"/>
    </row>
    <row r="297" spans="9:9" ht="15.75" customHeight="1" x14ac:dyDescent="0.25">
      <c r="I297" s="1"/>
    </row>
    <row r="298" spans="9:9" ht="15.75" customHeight="1" x14ac:dyDescent="0.25">
      <c r="I298" s="1"/>
    </row>
    <row r="299" spans="9:9" ht="15.75" customHeight="1" x14ac:dyDescent="0.25">
      <c r="I299" s="1"/>
    </row>
    <row r="300" spans="9:9" ht="15.75" customHeight="1" x14ac:dyDescent="0.25">
      <c r="I300" s="1"/>
    </row>
    <row r="301" spans="9:9" ht="15.75" customHeight="1" x14ac:dyDescent="0.25">
      <c r="I301" s="1"/>
    </row>
    <row r="302" spans="9:9" ht="15.75" customHeight="1" x14ac:dyDescent="0.25">
      <c r="I302" s="1"/>
    </row>
    <row r="303" spans="9:9" ht="15.75" customHeight="1" x14ac:dyDescent="0.25">
      <c r="I303" s="1"/>
    </row>
    <row r="304" spans="9:9" ht="15.75" customHeight="1" x14ac:dyDescent="0.25">
      <c r="I304" s="1"/>
    </row>
    <row r="305" spans="9:9" ht="15.75" customHeight="1" x14ac:dyDescent="0.25">
      <c r="I305" s="1"/>
    </row>
    <row r="306" spans="9:9" ht="15.75" customHeight="1" x14ac:dyDescent="0.25">
      <c r="I306" s="1"/>
    </row>
    <row r="307" spans="9:9" ht="15.75" customHeight="1" x14ac:dyDescent="0.25">
      <c r="I307" s="1"/>
    </row>
    <row r="308" spans="9:9" ht="15.75" customHeight="1" x14ac:dyDescent="0.25">
      <c r="I308" s="1"/>
    </row>
    <row r="309" spans="9:9" ht="15.75" customHeight="1" x14ac:dyDescent="0.25">
      <c r="I309" s="1"/>
    </row>
    <row r="310" spans="9:9" ht="15.75" customHeight="1" x14ac:dyDescent="0.25">
      <c r="I310" s="1"/>
    </row>
    <row r="311" spans="9:9" ht="15.75" customHeight="1" x14ac:dyDescent="0.25">
      <c r="I311" s="1"/>
    </row>
    <row r="312" spans="9:9" ht="15.75" customHeight="1" x14ac:dyDescent="0.25">
      <c r="I312" s="1"/>
    </row>
    <row r="313" spans="9:9" ht="15.75" customHeight="1" x14ac:dyDescent="0.25">
      <c r="I313" s="1"/>
    </row>
    <row r="314" spans="9:9" ht="15.75" customHeight="1" x14ac:dyDescent="0.25">
      <c r="I314" s="1"/>
    </row>
    <row r="315" spans="9:9" ht="15.75" customHeight="1" x14ac:dyDescent="0.25">
      <c r="I315" s="1"/>
    </row>
    <row r="316" spans="9:9" ht="15.75" customHeight="1" x14ac:dyDescent="0.25">
      <c r="I316" s="1"/>
    </row>
    <row r="317" spans="9:9" ht="15.75" customHeight="1" x14ac:dyDescent="0.25">
      <c r="I317" s="1"/>
    </row>
    <row r="318" spans="9:9" ht="15.75" customHeight="1" x14ac:dyDescent="0.25">
      <c r="I318" s="1"/>
    </row>
    <row r="319" spans="9:9" ht="15.75" customHeight="1" x14ac:dyDescent="0.25">
      <c r="I319" s="1"/>
    </row>
    <row r="320" spans="9:9" ht="15.75" customHeight="1" x14ac:dyDescent="0.25">
      <c r="I320" s="1"/>
    </row>
    <row r="321" spans="9:9" ht="15.75" customHeight="1" x14ac:dyDescent="0.25">
      <c r="I321" s="1"/>
    </row>
    <row r="322" spans="9:9" ht="15.75" customHeight="1" x14ac:dyDescent="0.25">
      <c r="I322" s="1"/>
    </row>
    <row r="323" spans="9:9" ht="15.75" customHeight="1" x14ac:dyDescent="0.25">
      <c r="I323" s="1"/>
    </row>
    <row r="324" spans="9:9" ht="15.75" customHeight="1" x14ac:dyDescent="0.25">
      <c r="I324" s="1"/>
    </row>
    <row r="325" spans="9:9" ht="15.75" customHeight="1" x14ac:dyDescent="0.25">
      <c r="I325" s="1"/>
    </row>
    <row r="326" spans="9:9" ht="15.75" customHeight="1" x14ac:dyDescent="0.25">
      <c r="I326" s="1"/>
    </row>
    <row r="327" spans="9:9" ht="15.75" customHeight="1" x14ac:dyDescent="0.25">
      <c r="I327" s="1"/>
    </row>
    <row r="328" spans="9:9" ht="15.75" customHeight="1" x14ac:dyDescent="0.25">
      <c r="I328" s="1"/>
    </row>
    <row r="329" spans="9:9" ht="15.75" customHeight="1" x14ac:dyDescent="0.25">
      <c r="I329" s="1"/>
    </row>
    <row r="330" spans="9:9" ht="15.75" customHeight="1" x14ac:dyDescent="0.25">
      <c r="I330" s="1"/>
    </row>
    <row r="331" spans="9:9" ht="15.75" customHeight="1" x14ac:dyDescent="0.25">
      <c r="I331" s="1"/>
    </row>
    <row r="332" spans="9:9" ht="15.75" customHeight="1" x14ac:dyDescent="0.25">
      <c r="I332" s="1"/>
    </row>
    <row r="333" spans="9:9" ht="15.75" customHeight="1" x14ac:dyDescent="0.25">
      <c r="I333" s="1"/>
    </row>
    <row r="334" spans="9:9" ht="15.75" customHeight="1" x14ac:dyDescent="0.25">
      <c r="I334" s="1"/>
    </row>
    <row r="335" spans="9:9" ht="15.75" customHeight="1" x14ac:dyDescent="0.25">
      <c r="I335" s="1"/>
    </row>
    <row r="336" spans="9:9" ht="15.75" customHeight="1" x14ac:dyDescent="0.25">
      <c r="I336" s="1"/>
    </row>
    <row r="337" spans="9:9" ht="15.75" customHeight="1" x14ac:dyDescent="0.25">
      <c r="I337" s="1"/>
    </row>
    <row r="338" spans="9:9" ht="15.75" customHeight="1" x14ac:dyDescent="0.25">
      <c r="I338" s="1"/>
    </row>
    <row r="339" spans="9:9" ht="15.75" customHeight="1" x14ac:dyDescent="0.25">
      <c r="I339" s="1"/>
    </row>
    <row r="340" spans="9:9" ht="15.75" customHeight="1" x14ac:dyDescent="0.25">
      <c r="I340" s="1"/>
    </row>
    <row r="341" spans="9:9" ht="15.75" customHeight="1" x14ac:dyDescent="0.25">
      <c r="I341" s="1"/>
    </row>
    <row r="342" spans="9:9" ht="15.75" customHeight="1" x14ac:dyDescent="0.25">
      <c r="I342" s="1"/>
    </row>
    <row r="343" spans="9:9" ht="15.75" customHeight="1" x14ac:dyDescent="0.25">
      <c r="I343" s="1"/>
    </row>
    <row r="344" spans="9:9" ht="15.75" customHeight="1" x14ac:dyDescent="0.25">
      <c r="I344" s="1"/>
    </row>
    <row r="345" spans="9:9" ht="15.75" customHeight="1" x14ac:dyDescent="0.25">
      <c r="I345" s="1"/>
    </row>
    <row r="346" spans="9:9" ht="15.75" customHeight="1" x14ac:dyDescent="0.25">
      <c r="I346" s="1"/>
    </row>
    <row r="347" spans="9:9" ht="15.75" customHeight="1" x14ac:dyDescent="0.25">
      <c r="I347" s="1"/>
    </row>
    <row r="348" spans="9:9" ht="15.75" customHeight="1" x14ac:dyDescent="0.25">
      <c r="I348" s="1"/>
    </row>
    <row r="349" spans="9:9" ht="15.75" customHeight="1" x14ac:dyDescent="0.25">
      <c r="I349" s="1"/>
    </row>
    <row r="350" spans="9:9" ht="15.75" customHeight="1" x14ac:dyDescent="0.25">
      <c r="I350" s="1"/>
    </row>
    <row r="351" spans="9:9" ht="15.75" customHeight="1" x14ac:dyDescent="0.25">
      <c r="I351" s="1"/>
    </row>
    <row r="352" spans="9:9" ht="15.75" customHeight="1" x14ac:dyDescent="0.25">
      <c r="I352" s="1"/>
    </row>
    <row r="353" spans="9:9" ht="15.75" customHeight="1" x14ac:dyDescent="0.25">
      <c r="I353" s="1"/>
    </row>
    <row r="354" spans="9:9" ht="15.75" customHeight="1" x14ac:dyDescent="0.25">
      <c r="I354" s="1"/>
    </row>
    <row r="355" spans="9:9" ht="15.75" customHeight="1" x14ac:dyDescent="0.25">
      <c r="I355" s="1"/>
    </row>
    <row r="356" spans="9:9" ht="15.75" customHeight="1" x14ac:dyDescent="0.25">
      <c r="I356" s="1"/>
    </row>
    <row r="357" spans="9:9" ht="15.75" customHeight="1" x14ac:dyDescent="0.25">
      <c r="I357" s="1"/>
    </row>
    <row r="358" spans="9:9" ht="15.75" customHeight="1" x14ac:dyDescent="0.25">
      <c r="I358" s="1"/>
    </row>
    <row r="359" spans="9:9" ht="15.75" customHeight="1" x14ac:dyDescent="0.25">
      <c r="I359" s="1"/>
    </row>
    <row r="360" spans="9:9" ht="15.75" customHeight="1" x14ac:dyDescent="0.25">
      <c r="I360" s="1"/>
    </row>
    <row r="361" spans="9:9" ht="15.75" customHeight="1" x14ac:dyDescent="0.25">
      <c r="I361" s="1"/>
    </row>
    <row r="362" spans="9:9" ht="15.75" customHeight="1" x14ac:dyDescent="0.25">
      <c r="I362" s="1"/>
    </row>
    <row r="363" spans="9:9" ht="15.75" customHeight="1" x14ac:dyDescent="0.25">
      <c r="I363" s="1"/>
    </row>
    <row r="364" spans="9:9" ht="15.75" customHeight="1" x14ac:dyDescent="0.25">
      <c r="I364" s="1"/>
    </row>
    <row r="365" spans="9:9" ht="15.75" customHeight="1" x14ac:dyDescent="0.25">
      <c r="I365" s="1"/>
    </row>
    <row r="366" spans="9:9" ht="15.75" customHeight="1" x14ac:dyDescent="0.25">
      <c r="I366" s="1"/>
    </row>
    <row r="367" spans="9:9" ht="15.75" customHeight="1" x14ac:dyDescent="0.25">
      <c r="I367" s="1"/>
    </row>
    <row r="368" spans="9:9" ht="15.75" customHeight="1" x14ac:dyDescent="0.25">
      <c r="I368" s="1"/>
    </row>
    <row r="369" spans="9:9" ht="15.75" customHeight="1" x14ac:dyDescent="0.25">
      <c r="I369" s="1"/>
    </row>
    <row r="370" spans="9:9" ht="15.75" customHeight="1" x14ac:dyDescent="0.25">
      <c r="I370" s="1"/>
    </row>
    <row r="371" spans="9:9" ht="15.75" customHeight="1" x14ac:dyDescent="0.25">
      <c r="I371" s="1"/>
    </row>
    <row r="372" spans="9:9" ht="15.75" customHeight="1" x14ac:dyDescent="0.25">
      <c r="I372" s="1"/>
    </row>
    <row r="373" spans="9:9" ht="15.75" customHeight="1" x14ac:dyDescent="0.25">
      <c r="I373" s="1"/>
    </row>
    <row r="374" spans="9:9" ht="15.75" customHeight="1" x14ac:dyDescent="0.25">
      <c r="I374" s="1"/>
    </row>
    <row r="375" spans="9:9" ht="15.75" customHeight="1" x14ac:dyDescent="0.25">
      <c r="I375" s="1"/>
    </row>
    <row r="376" spans="9:9" ht="15.75" customHeight="1" x14ac:dyDescent="0.25">
      <c r="I376" s="1"/>
    </row>
    <row r="377" spans="9:9" ht="15.75" customHeight="1" x14ac:dyDescent="0.25">
      <c r="I377" s="1"/>
    </row>
    <row r="378" spans="9:9" ht="15.75" customHeight="1" x14ac:dyDescent="0.25">
      <c r="I378" s="1"/>
    </row>
    <row r="379" spans="9:9" ht="15.75" customHeight="1" x14ac:dyDescent="0.25">
      <c r="I379" s="1"/>
    </row>
    <row r="380" spans="9:9" ht="15.75" customHeight="1" x14ac:dyDescent="0.25">
      <c r="I380" s="1"/>
    </row>
    <row r="381" spans="9:9" ht="15.75" customHeight="1" x14ac:dyDescent="0.25">
      <c r="I381" s="1"/>
    </row>
    <row r="382" spans="9:9" ht="15.75" customHeight="1" x14ac:dyDescent="0.25">
      <c r="I382" s="1"/>
    </row>
    <row r="383" spans="9:9" ht="15.75" customHeight="1" x14ac:dyDescent="0.25">
      <c r="I383" s="1"/>
    </row>
    <row r="384" spans="9:9" ht="15.75" customHeight="1" x14ac:dyDescent="0.25">
      <c r="I384" s="1"/>
    </row>
    <row r="385" spans="9:9" ht="15.75" customHeight="1" x14ac:dyDescent="0.25">
      <c r="I385" s="1"/>
    </row>
    <row r="386" spans="9:9" ht="15.75" customHeight="1" x14ac:dyDescent="0.25">
      <c r="I386" s="1"/>
    </row>
    <row r="387" spans="9:9" ht="15.75" customHeight="1" x14ac:dyDescent="0.25">
      <c r="I387" s="1"/>
    </row>
    <row r="388" spans="9:9" ht="15.75" customHeight="1" x14ac:dyDescent="0.25">
      <c r="I388" s="1"/>
    </row>
    <row r="389" spans="9:9" ht="15.75" customHeight="1" x14ac:dyDescent="0.25">
      <c r="I389" s="1"/>
    </row>
    <row r="390" spans="9:9" ht="15.75" customHeight="1" x14ac:dyDescent="0.25">
      <c r="I390" s="1"/>
    </row>
    <row r="391" spans="9:9" ht="15.75" customHeight="1" x14ac:dyDescent="0.25">
      <c r="I391" s="1"/>
    </row>
    <row r="392" spans="9:9" ht="15.75" customHeight="1" x14ac:dyDescent="0.25">
      <c r="I392" s="1"/>
    </row>
    <row r="393" spans="9:9" ht="15.75" customHeight="1" x14ac:dyDescent="0.25">
      <c r="I393" s="1"/>
    </row>
    <row r="394" spans="9:9" ht="15.75" customHeight="1" x14ac:dyDescent="0.25">
      <c r="I394" s="1"/>
    </row>
    <row r="395" spans="9:9" ht="15.75" customHeight="1" x14ac:dyDescent="0.25">
      <c r="I395" s="1"/>
    </row>
    <row r="396" spans="9:9" ht="15.75" customHeight="1" x14ac:dyDescent="0.25">
      <c r="I396" s="1"/>
    </row>
    <row r="397" spans="9:9" ht="15.75" customHeight="1" x14ac:dyDescent="0.25">
      <c r="I397" s="1"/>
    </row>
    <row r="398" spans="9:9" ht="15.75" customHeight="1" x14ac:dyDescent="0.25">
      <c r="I398" s="1"/>
    </row>
    <row r="399" spans="9:9" ht="15.75" customHeight="1" x14ac:dyDescent="0.25">
      <c r="I399" s="1"/>
    </row>
    <row r="400" spans="9:9" ht="15.75" customHeight="1" x14ac:dyDescent="0.25">
      <c r="I400" s="1"/>
    </row>
    <row r="401" spans="9:9" ht="15.75" customHeight="1" x14ac:dyDescent="0.25">
      <c r="I401" s="1"/>
    </row>
    <row r="402" spans="9:9" ht="15.75" customHeight="1" x14ac:dyDescent="0.25">
      <c r="I402" s="1"/>
    </row>
    <row r="403" spans="9:9" ht="15.75" customHeight="1" x14ac:dyDescent="0.25">
      <c r="I403" s="1"/>
    </row>
    <row r="404" spans="9:9" ht="15.75" customHeight="1" x14ac:dyDescent="0.25">
      <c r="I404" s="1"/>
    </row>
    <row r="405" spans="9:9" ht="15.75" customHeight="1" x14ac:dyDescent="0.25">
      <c r="I405" s="1"/>
    </row>
    <row r="406" spans="9:9" ht="15.75" customHeight="1" x14ac:dyDescent="0.25">
      <c r="I406" s="1"/>
    </row>
    <row r="407" spans="9:9" ht="15.75" customHeight="1" x14ac:dyDescent="0.25">
      <c r="I407" s="1"/>
    </row>
    <row r="408" spans="9:9" ht="15.75" customHeight="1" x14ac:dyDescent="0.25">
      <c r="I408" s="1"/>
    </row>
    <row r="409" spans="9:9" ht="15.75" customHeight="1" x14ac:dyDescent="0.25">
      <c r="I409" s="1"/>
    </row>
    <row r="410" spans="9:9" ht="15.75" customHeight="1" x14ac:dyDescent="0.25">
      <c r="I410" s="1"/>
    </row>
    <row r="411" spans="9:9" ht="15.75" customHeight="1" x14ac:dyDescent="0.25">
      <c r="I411" s="1"/>
    </row>
    <row r="412" spans="9:9" ht="15.75" customHeight="1" x14ac:dyDescent="0.25">
      <c r="I412" s="1"/>
    </row>
    <row r="413" spans="9:9" ht="15.75" customHeight="1" x14ac:dyDescent="0.25">
      <c r="I413" s="1"/>
    </row>
    <row r="414" spans="9:9" ht="15.75" customHeight="1" x14ac:dyDescent="0.25">
      <c r="I414" s="1"/>
    </row>
    <row r="415" spans="9:9" ht="15.75" customHeight="1" x14ac:dyDescent="0.25">
      <c r="I415" s="1"/>
    </row>
    <row r="416" spans="9:9" ht="15.75" customHeight="1" x14ac:dyDescent="0.25">
      <c r="I416" s="1"/>
    </row>
    <row r="417" spans="9:9" ht="15.75" customHeight="1" x14ac:dyDescent="0.25">
      <c r="I417" s="1"/>
    </row>
    <row r="418" spans="9:9" ht="15.75" customHeight="1" x14ac:dyDescent="0.25">
      <c r="I418" s="1"/>
    </row>
    <row r="419" spans="9:9" ht="15.75" customHeight="1" x14ac:dyDescent="0.25">
      <c r="I419" s="1"/>
    </row>
    <row r="420" spans="9:9" ht="15.75" customHeight="1" x14ac:dyDescent="0.25">
      <c r="I420" s="1"/>
    </row>
    <row r="421" spans="9:9" ht="15.75" customHeight="1" x14ac:dyDescent="0.25">
      <c r="I421" s="1"/>
    </row>
    <row r="422" spans="9:9" ht="15.75" customHeight="1" x14ac:dyDescent="0.25">
      <c r="I422" s="1"/>
    </row>
    <row r="423" spans="9:9" ht="15.75" customHeight="1" x14ac:dyDescent="0.25">
      <c r="I423" s="1"/>
    </row>
    <row r="424" spans="9:9" ht="15.75" customHeight="1" x14ac:dyDescent="0.25">
      <c r="I424" s="1"/>
    </row>
    <row r="425" spans="9:9" ht="15.75" customHeight="1" x14ac:dyDescent="0.25">
      <c r="I425" s="1"/>
    </row>
    <row r="426" spans="9:9" ht="15.75" customHeight="1" x14ac:dyDescent="0.25">
      <c r="I426" s="1"/>
    </row>
    <row r="427" spans="9:9" ht="15.75" customHeight="1" x14ac:dyDescent="0.25">
      <c r="I427" s="1"/>
    </row>
    <row r="428" spans="9:9" ht="15.75" customHeight="1" x14ac:dyDescent="0.25">
      <c r="I428" s="1"/>
    </row>
    <row r="429" spans="9:9" ht="15.75" customHeight="1" x14ac:dyDescent="0.25">
      <c r="I429" s="1"/>
    </row>
    <row r="430" spans="9:9" ht="15.75" customHeight="1" x14ac:dyDescent="0.25">
      <c r="I430" s="1"/>
    </row>
    <row r="431" spans="9:9" ht="15.75" customHeight="1" x14ac:dyDescent="0.25">
      <c r="I431" s="1"/>
    </row>
    <row r="432" spans="9:9" ht="15.75" customHeight="1" x14ac:dyDescent="0.25">
      <c r="I432" s="1"/>
    </row>
    <row r="433" spans="9:9" ht="15.75" customHeight="1" x14ac:dyDescent="0.25">
      <c r="I433" s="1"/>
    </row>
    <row r="434" spans="9:9" ht="15.75" customHeight="1" x14ac:dyDescent="0.25">
      <c r="I434" s="1"/>
    </row>
    <row r="435" spans="9:9" ht="15.75" customHeight="1" x14ac:dyDescent="0.25">
      <c r="I435" s="1"/>
    </row>
    <row r="436" spans="9:9" ht="15.75" customHeight="1" x14ac:dyDescent="0.25">
      <c r="I436" s="1"/>
    </row>
    <row r="437" spans="9:9" ht="15.75" customHeight="1" x14ac:dyDescent="0.25">
      <c r="I437" s="1"/>
    </row>
    <row r="438" spans="9:9" ht="15.75" customHeight="1" x14ac:dyDescent="0.25">
      <c r="I438" s="1"/>
    </row>
    <row r="439" spans="9:9" ht="15.75" customHeight="1" x14ac:dyDescent="0.25">
      <c r="I439" s="1"/>
    </row>
    <row r="440" spans="9:9" ht="15.75" customHeight="1" x14ac:dyDescent="0.25">
      <c r="I440" s="1"/>
    </row>
    <row r="441" spans="9:9" ht="15.75" customHeight="1" x14ac:dyDescent="0.25">
      <c r="I441" s="1"/>
    </row>
    <row r="442" spans="9:9" ht="15.75" customHeight="1" x14ac:dyDescent="0.25">
      <c r="I442" s="1"/>
    </row>
    <row r="443" spans="9:9" ht="15.75" customHeight="1" x14ac:dyDescent="0.25">
      <c r="I443" s="1"/>
    </row>
    <row r="444" spans="9:9" ht="15.75" customHeight="1" x14ac:dyDescent="0.25">
      <c r="I444" s="1"/>
    </row>
    <row r="445" spans="9:9" ht="15.75" customHeight="1" x14ac:dyDescent="0.25">
      <c r="I445" s="1"/>
    </row>
    <row r="446" spans="9:9" ht="15.75" customHeight="1" x14ac:dyDescent="0.25">
      <c r="I446" s="1"/>
    </row>
    <row r="447" spans="9:9" ht="15.75" customHeight="1" x14ac:dyDescent="0.25">
      <c r="I447" s="1"/>
    </row>
    <row r="448" spans="9:9" ht="15.75" customHeight="1" x14ac:dyDescent="0.25">
      <c r="I448" s="1"/>
    </row>
    <row r="449" spans="9:9" ht="15.75" customHeight="1" x14ac:dyDescent="0.25">
      <c r="I449" s="1"/>
    </row>
    <row r="450" spans="9:9" ht="15.75" customHeight="1" x14ac:dyDescent="0.25">
      <c r="I450" s="1"/>
    </row>
    <row r="451" spans="9:9" ht="15.75" customHeight="1" x14ac:dyDescent="0.25">
      <c r="I451" s="1"/>
    </row>
    <row r="452" spans="9:9" ht="15.75" customHeight="1" x14ac:dyDescent="0.25">
      <c r="I452" s="1"/>
    </row>
    <row r="453" spans="9:9" ht="15.75" customHeight="1" x14ac:dyDescent="0.25">
      <c r="I453" s="1"/>
    </row>
    <row r="454" spans="9:9" ht="15.75" customHeight="1" x14ac:dyDescent="0.25">
      <c r="I454" s="1"/>
    </row>
    <row r="455" spans="9:9" ht="15.75" customHeight="1" x14ac:dyDescent="0.25">
      <c r="I455" s="1"/>
    </row>
    <row r="456" spans="9:9" ht="15.75" customHeight="1" x14ac:dyDescent="0.25">
      <c r="I456" s="1"/>
    </row>
    <row r="457" spans="9:9" ht="15.75" customHeight="1" x14ac:dyDescent="0.25">
      <c r="I457" s="1"/>
    </row>
    <row r="458" spans="9:9" ht="15.75" customHeight="1" x14ac:dyDescent="0.25">
      <c r="I458" s="1"/>
    </row>
    <row r="459" spans="9:9" ht="15.75" customHeight="1" x14ac:dyDescent="0.25">
      <c r="I459" s="1"/>
    </row>
    <row r="460" spans="9:9" ht="15.75" customHeight="1" x14ac:dyDescent="0.25">
      <c r="I460" s="1"/>
    </row>
    <row r="461" spans="9:9" ht="15.75" customHeight="1" x14ac:dyDescent="0.25">
      <c r="I461" s="1"/>
    </row>
    <row r="462" spans="9:9" ht="15.75" customHeight="1" x14ac:dyDescent="0.25">
      <c r="I462" s="1"/>
    </row>
    <row r="463" spans="9:9" ht="15.75" customHeight="1" x14ac:dyDescent="0.25">
      <c r="I463" s="1"/>
    </row>
    <row r="464" spans="9:9" ht="15.75" customHeight="1" x14ac:dyDescent="0.25">
      <c r="I464" s="1"/>
    </row>
    <row r="465" spans="9:9" ht="15.75" customHeight="1" x14ac:dyDescent="0.25">
      <c r="I465" s="1"/>
    </row>
    <row r="466" spans="9:9" ht="15.75" customHeight="1" x14ac:dyDescent="0.25">
      <c r="I466" s="1"/>
    </row>
    <row r="467" spans="9:9" ht="15.75" customHeight="1" x14ac:dyDescent="0.25">
      <c r="I467" s="1"/>
    </row>
    <row r="468" spans="9:9" ht="15.75" customHeight="1" x14ac:dyDescent="0.25">
      <c r="I468" s="1"/>
    </row>
    <row r="469" spans="9:9" ht="15.75" customHeight="1" x14ac:dyDescent="0.25">
      <c r="I469" s="1"/>
    </row>
    <row r="470" spans="9:9" ht="15.75" customHeight="1" x14ac:dyDescent="0.25">
      <c r="I470" s="1"/>
    </row>
    <row r="471" spans="9:9" ht="15.75" customHeight="1" x14ac:dyDescent="0.25">
      <c r="I471" s="1"/>
    </row>
    <row r="472" spans="9:9" ht="15.75" customHeight="1" x14ac:dyDescent="0.25">
      <c r="I472" s="1"/>
    </row>
    <row r="473" spans="9:9" ht="15.75" customHeight="1" x14ac:dyDescent="0.25">
      <c r="I473" s="1"/>
    </row>
    <row r="474" spans="9:9" ht="15.75" customHeight="1" x14ac:dyDescent="0.25">
      <c r="I474" s="1"/>
    </row>
    <row r="475" spans="9:9" ht="15.75" customHeight="1" x14ac:dyDescent="0.25">
      <c r="I475" s="1"/>
    </row>
    <row r="476" spans="9:9" ht="15.75" customHeight="1" x14ac:dyDescent="0.25">
      <c r="I476" s="1"/>
    </row>
    <row r="477" spans="9:9" ht="15.75" customHeight="1" x14ac:dyDescent="0.25">
      <c r="I477" s="1"/>
    </row>
    <row r="478" spans="9:9" ht="15.75" customHeight="1" x14ac:dyDescent="0.25">
      <c r="I478" s="1"/>
    </row>
    <row r="479" spans="9:9" ht="15.75" customHeight="1" x14ac:dyDescent="0.25">
      <c r="I479" s="1"/>
    </row>
    <row r="480" spans="9:9" ht="15.75" customHeight="1" x14ac:dyDescent="0.25">
      <c r="I480" s="1"/>
    </row>
    <row r="481" spans="9:9" ht="15.75" customHeight="1" x14ac:dyDescent="0.25">
      <c r="I481" s="1"/>
    </row>
    <row r="482" spans="9:9" ht="15.75" customHeight="1" x14ac:dyDescent="0.25">
      <c r="I482" s="1"/>
    </row>
    <row r="483" spans="9:9" ht="15.75" customHeight="1" x14ac:dyDescent="0.25">
      <c r="I483" s="1"/>
    </row>
    <row r="484" spans="9:9" ht="15.75" customHeight="1" x14ac:dyDescent="0.25">
      <c r="I484" s="1"/>
    </row>
    <row r="485" spans="9:9" ht="15.75" customHeight="1" x14ac:dyDescent="0.25">
      <c r="I485" s="1"/>
    </row>
    <row r="486" spans="9:9" ht="15.75" customHeight="1" x14ac:dyDescent="0.25">
      <c r="I486" s="1"/>
    </row>
    <row r="487" spans="9:9" ht="15.75" customHeight="1" x14ac:dyDescent="0.25">
      <c r="I487" s="1"/>
    </row>
    <row r="488" spans="9:9" ht="15.75" customHeight="1" x14ac:dyDescent="0.25">
      <c r="I488" s="1"/>
    </row>
    <row r="489" spans="9:9" ht="15.75" customHeight="1" x14ac:dyDescent="0.25">
      <c r="I489" s="1"/>
    </row>
    <row r="490" spans="9:9" ht="15.75" customHeight="1" x14ac:dyDescent="0.25">
      <c r="I490" s="1"/>
    </row>
    <row r="491" spans="9:9" ht="15.75" customHeight="1" x14ac:dyDescent="0.25">
      <c r="I491" s="1"/>
    </row>
    <row r="492" spans="9:9" ht="15.75" customHeight="1" x14ac:dyDescent="0.25">
      <c r="I492" s="1"/>
    </row>
    <row r="493" spans="9:9" ht="15.75" customHeight="1" x14ac:dyDescent="0.25">
      <c r="I493" s="1"/>
    </row>
    <row r="494" spans="9:9" ht="15.75" customHeight="1" x14ac:dyDescent="0.25">
      <c r="I494" s="1"/>
    </row>
    <row r="495" spans="9:9" ht="15.75" customHeight="1" x14ac:dyDescent="0.25">
      <c r="I495" s="1"/>
    </row>
    <row r="496" spans="9:9" ht="15.75" customHeight="1" x14ac:dyDescent="0.25">
      <c r="I496" s="1"/>
    </row>
    <row r="497" spans="9:9" ht="15.75" customHeight="1" x14ac:dyDescent="0.25">
      <c r="I497" s="1"/>
    </row>
    <row r="498" spans="9:9" ht="15.75" customHeight="1" x14ac:dyDescent="0.25">
      <c r="I498" s="1"/>
    </row>
    <row r="499" spans="9:9" ht="15.75" customHeight="1" x14ac:dyDescent="0.25">
      <c r="I499" s="1"/>
    </row>
    <row r="500" spans="9:9" ht="15.75" customHeight="1" x14ac:dyDescent="0.25">
      <c r="I500" s="1"/>
    </row>
    <row r="501" spans="9:9" ht="15.75" customHeight="1" x14ac:dyDescent="0.25">
      <c r="I501" s="1"/>
    </row>
    <row r="502" spans="9:9" ht="15.75" customHeight="1" x14ac:dyDescent="0.25">
      <c r="I502" s="1"/>
    </row>
    <row r="503" spans="9:9" ht="15.75" customHeight="1" x14ac:dyDescent="0.25">
      <c r="I503" s="1"/>
    </row>
    <row r="504" spans="9:9" ht="15.75" customHeight="1" x14ac:dyDescent="0.25">
      <c r="I504" s="1"/>
    </row>
    <row r="505" spans="9:9" ht="15.75" customHeight="1" x14ac:dyDescent="0.25">
      <c r="I505" s="1"/>
    </row>
    <row r="506" spans="9:9" ht="15.75" customHeight="1" x14ac:dyDescent="0.25">
      <c r="I506" s="1"/>
    </row>
    <row r="507" spans="9:9" ht="15.75" customHeight="1" x14ac:dyDescent="0.25">
      <c r="I507" s="1"/>
    </row>
    <row r="508" spans="9:9" ht="15.75" customHeight="1" x14ac:dyDescent="0.25">
      <c r="I508" s="1"/>
    </row>
    <row r="509" spans="9:9" ht="15.75" customHeight="1" x14ac:dyDescent="0.25">
      <c r="I509" s="1"/>
    </row>
    <row r="510" spans="9:9" ht="15.75" customHeight="1" x14ac:dyDescent="0.25">
      <c r="I510" s="1"/>
    </row>
    <row r="511" spans="9:9" ht="15.75" customHeight="1" x14ac:dyDescent="0.25">
      <c r="I511" s="1"/>
    </row>
    <row r="512" spans="9:9" ht="15.75" customHeight="1" x14ac:dyDescent="0.25">
      <c r="I512" s="1"/>
    </row>
    <row r="513" spans="9:9" ht="15.75" customHeight="1" x14ac:dyDescent="0.25">
      <c r="I513" s="1"/>
    </row>
    <row r="514" spans="9:9" ht="15.75" customHeight="1" x14ac:dyDescent="0.25">
      <c r="I514" s="1"/>
    </row>
    <row r="515" spans="9:9" ht="15.75" customHeight="1" x14ac:dyDescent="0.25">
      <c r="I515" s="1"/>
    </row>
    <row r="516" spans="9:9" ht="15.75" customHeight="1" x14ac:dyDescent="0.25">
      <c r="I516" s="1"/>
    </row>
    <row r="517" spans="9:9" ht="15.75" customHeight="1" x14ac:dyDescent="0.25">
      <c r="I517" s="1"/>
    </row>
    <row r="518" spans="9:9" ht="15.75" customHeight="1" x14ac:dyDescent="0.25">
      <c r="I518" s="1"/>
    </row>
    <row r="519" spans="9:9" ht="15.75" customHeight="1" x14ac:dyDescent="0.25">
      <c r="I519" s="1"/>
    </row>
    <row r="520" spans="9:9" ht="15.75" customHeight="1" x14ac:dyDescent="0.25">
      <c r="I520" s="1"/>
    </row>
    <row r="521" spans="9:9" ht="15.75" customHeight="1" x14ac:dyDescent="0.25">
      <c r="I521" s="1"/>
    </row>
    <row r="522" spans="9:9" ht="15.75" customHeight="1" x14ac:dyDescent="0.25">
      <c r="I522" s="1"/>
    </row>
    <row r="523" spans="9:9" ht="15.75" customHeight="1" x14ac:dyDescent="0.25">
      <c r="I523" s="1"/>
    </row>
    <row r="524" spans="9:9" ht="15.75" customHeight="1" x14ac:dyDescent="0.25">
      <c r="I524" s="1"/>
    </row>
    <row r="525" spans="9:9" ht="15.75" customHeight="1" x14ac:dyDescent="0.25">
      <c r="I525" s="1"/>
    </row>
    <row r="526" spans="9:9" ht="15.75" customHeight="1" x14ac:dyDescent="0.25">
      <c r="I526" s="1"/>
    </row>
    <row r="527" spans="9:9" ht="15.75" customHeight="1" x14ac:dyDescent="0.25">
      <c r="I527" s="1"/>
    </row>
    <row r="528" spans="9:9" ht="15.75" customHeight="1" x14ac:dyDescent="0.25">
      <c r="I528" s="1"/>
    </row>
    <row r="529" spans="9:9" ht="15.75" customHeight="1" x14ac:dyDescent="0.25">
      <c r="I529" s="1"/>
    </row>
    <row r="530" spans="9:9" ht="15.75" customHeight="1" x14ac:dyDescent="0.25">
      <c r="I530" s="1"/>
    </row>
    <row r="531" spans="9:9" ht="15.75" customHeight="1" x14ac:dyDescent="0.25">
      <c r="I531" s="1"/>
    </row>
    <row r="532" spans="9:9" ht="15.75" customHeight="1" x14ac:dyDescent="0.25">
      <c r="I532" s="1"/>
    </row>
    <row r="533" spans="9:9" ht="15.75" customHeight="1" x14ac:dyDescent="0.25">
      <c r="I533" s="1"/>
    </row>
    <row r="534" spans="9:9" ht="15.75" customHeight="1" x14ac:dyDescent="0.25">
      <c r="I534" s="1"/>
    </row>
    <row r="535" spans="9:9" ht="15.75" customHeight="1" x14ac:dyDescent="0.25">
      <c r="I535" s="1"/>
    </row>
    <row r="536" spans="9:9" ht="15.75" customHeight="1" x14ac:dyDescent="0.25">
      <c r="I536" s="1"/>
    </row>
    <row r="537" spans="9:9" ht="15.75" customHeight="1" x14ac:dyDescent="0.25">
      <c r="I537" s="1"/>
    </row>
    <row r="538" spans="9:9" ht="15.75" customHeight="1" x14ac:dyDescent="0.25">
      <c r="I538" s="1"/>
    </row>
    <row r="539" spans="9:9" ht="15.75" customHeight="1" x14ac:dyDescent="0.25">
      <c r="I539" s="1"/>
    </row>
    <row r="540" spans="9:9" ht="15.75" customHeight="1" x14ac:dyDescent="0.25">
      <c r="I540" s="1"/>
    </row>
    <row r="541" spans="9:9" ht="15.75" customHeight="1" x14ac:dyDescent="0.25">
      <c r="I541" s="1"/>
    </row>
    <row r="542" spans="9:9" ht="15.75" customHeight="1" x14ac:dyDescent="0.25">
      <c r="I542" s="1"/>
    </row>
    <row r="543" spans="9:9" ht="15.75" customHeight="1" x14ac:dyDescent="0.25">
      <c r="I543" s="1"/>
    </row>
    <row r="544" spans="9:9" ht="15.75" customHeight="1" x14ac:dyDescent="0.25">
      <c r="I544" s="1"/>
    </row>
    <row r="545" spans="9:9" ht="15.75" customHeight="1" x14ac:dyDescent="0.25">
      <c r="I545" s="1"/>
    </row>
    <row r="546" spans="9:9" ht="15.75" customHeight="1" x14ac:dyDescent="0.25">
      <c r="I546" s="1"/>
    </row>
    <row r="547" spans="9:9" ht="15.75" customHeight="1" x14ac:dyDescent="0.25">
      <c r="I547" s="1"/>
    </row>
    <row r="548" spans="9:9" ht="15.75" customHeight="1" x14ac:dyDescent="0.25">
      <c r="I548" s="1"/>
    </row>
    <row r="549" spans="9:9" ht="15.75" customHeight="1" x14ac:dyDescent="0.25">
      <c r="I549" s="1"/>
    </row>
    <row r="550" spans="9:9" ht="15.75" customHeight="1" x14ac:dyDescent="0.25">
      <c r="I550" s="1"/>
    </row>
    <row r="551" spans="9:9" ht="15.75" customHeight="1" x14ac:dyDescent="0.25">
      <c r="I551" s="1"/>
    </row>
    <row r="552" spans="9:9" ht="15.75" customHeight="1" x14ac:dyDescent="0.25">
      <c r="I552" s="1"/>
    </row>
    <row r="553" spans="9:9" ht="15.75" customHeight="1" x14ac:dyDescent="0.25">
      <c r="I553" s="1"/>
    </row>
    <row r="554" spans="9:9" ht="15.75" customHeight="1" x14ac:dyDescent="0.25">
      <c r="I554" s="1"/>
    </row>
    <row r="555" spans="9:9" ht="15.75" customHeight="1" x14ac:dyDescent="0.25">
      <c r="I555" s="1"/>
    </row>
    <row r="556" spans="9:9" ht="15.75" customHeight="1" x14ac:dyDescent="0.25">
      <c r="I556" s="1"/>
    </row>
    <row r="557" spans="9:9" ht="15.75" customHeight="1" x14ac:dyDescent="0.25">
      <c r="I557" s="1"/>
    </row>
    <row r="558" spans="9:9" ht="15.75" customHeight="1" x14ac:dyDescent="0.25">
      <c r="I558" s="1"/>
    </row>
    <row r="559" spans="9:9" ht="15.75" customHeight="1" x14ac:dyDescent="0.25">
      <c r="I559" s="1"/>
    </row>
    <row r="560" spans="9:9" ht="15.75" customHeight="1" x14ac:dyDescent="0.25">
      <c r="I560" s="1"/>
    </row>
    <row r="561" spans="9:9" ht="15.75" customHeight="1" x14ac:dyDescent="0.25">
      <c r="I561" s="1"/>
    </row>
    <row r="562" spans="9:9" ht="15.75" customHeight="1" x14ac:dyDescent="0.25">
      <c r="I562" s="1"/>
    </row>
    <row r="563" spans="9:9" ht="15.75" customHeight="1" x14ac:dyDescent="0.25">
      <c r="I563" s="1"/>
    </row>
    <row r="564" spans="9:9" ht="15.75" customHeight="1" x14ac:dyDescent="0.25">
      <c r="I564" s="1"/>
    </row>
    <row r="565" spans="9:9" ht="15.75" customHeight="1" x14ac:dyDescent="0.25">
      <c r="I565" s="1"/>
    </row>
    <row r="566" spans="9:9" ht="15.75" customHeight="1" x14ac:dyDescent="0.25">
      <c r="I566" s="1"/>
    </row>
    <row r="567" spans="9:9" ht="15.75" customHeight="1" x14ac:dyDescent="0.25">
      <c r="I567" s="1"/>
    </row>
    <row r="568" spans="9:9" ht="15.75" customHeight="1" x14ac:dyDescent="0.25">
      <c r="I568" s="1"/>
    </row>
    <row r="569" spans="9:9" ht="15.75" customHeight="1" x14ac:dyDescent="0.25">
      <c r="I569" s="1"/>
    </row>
    <row r="570" spans="9:9" ht="15.75" customHeight="1" x14ac:dyDescent="0.25">
      <c r="I570" s="1"/>
    </row>
    <row r="571" spans="9:9" ht="15.75" customHeight="1" x14ac:dyDescent="0.25">
      <c r="I571" s="1"/>
    </row>
    <row r="572" spans="9:9" ht="15.75" customHeight="1" x14ac:dyDescent="0.25">
      <c r="I572" s="1"/>
    </row>
    <row r="573" spans="9:9" ht="15.75" customHeight="1" x14ac:dyDescent="0.25">
      <c r="I573" s="1"/>
    </row>
    <row r="574" spans="9:9" ht="15.75" customHeight="1" x14ac:dyDescent="0.25">
      <c r="I574" s="1"/>
    </row>
    <row r="575" spans="9:9" ht="15.75" customHeight="1" x14ac:dyDescent="0.25">
      <c r="I575" s="1"/>
    </row>
    <row r="576" spans="9:9" ht="15.75" customHeight="1" x14ac:dyDescent="0.25">
      <c r="I576" s="1"/>
    </row>
    <row r="577" spans="9:9" ht="15.75" customHeight="1" x14ac:dyDescent="0.25">
      <c r="I577" s="1"/>
    </row>
    <row r="578" spans="9:9" ht="15.75" customHeight="1" x14ac:dyDescent="0.25">
      <c r="I578" s="1"/>
    </row>
    <row r="579" spans="9:9" ht="15.75" customHeight="1" x14ac:dyDescent="0.25">
      <c r="I579" s="1"/>
    </row>
    <row r="580" spans="9:9" ht="15.75" customHeight="1" x14ac:dyDescent="0.25">
      <c r="I580" s="1"/>
    </row>
    <row r="581" spans="9:9" ht="15.75" customHeight="1" x14ac:dyDescent="0.25">
      <c r="I581" s="1"/>
    </row>
    <row r="582" spans="9:9" ht="15.75" customHeight="1" x14ac:dyDescent="0.25">
      <c r="I582" s="1"/>
    </row>
    <row r="583" spans="9:9" ht="15.75" customHeight="1" x14ac:dyDescent="0.25">
      <c r="I583" s="1"/>
    </row>
    <row r="584" spans="9:9" ht="15.75" customHeight="1" x14ac:dyDescent="0.25">
      <c r="I584" s="1"/>
    </row>
    <row r="585" spans="9:9" ht="15.75" customHeight="1" x14ac:dyDescent="0.25">
      <c r="I585" s="1"/>
    </row>
    <row r="586" spans="9:9" ht="15.75" customHeight="1" x14ac:dyDescent="0.25">
      <c r="I586" s="1"/>
    </row>
    <row r="587" spans="9:9" ht="15.75" customHeight="1" x14ac:dyDescent="0.25">
      <c r="I587" s="1"/>
    </row>
    <row r="588" spans="9:9" ht="15.75" customHeight="1" x14ac:dyDescent="0.25">
      <c r="I588" s="1"/>
    </row>
    <row r="589" spans="9:9" ht="15.75" customHeight="1" x14ac:dyDescent="0.25">
      <c r="I589" s="1"/>
    </row>
    <row r="590" spans="9:9" ht="15.75" customHeight="1" x14ac:dyDescent="0.25">
      <c r="I590" s="1"/>
    </row>
    <row r="591" spans="9:9" ht="15.75" customHeight="1" x14ac:dyDescent="0.25">
      <c r="I591" s="1"/>
    </row>
    <row r="592" spans="9:9" ht="15.75" customHeight="1" x14ac:dyDescent="0.25">
      <c r="I592" s="1"/>
    </row>
    <row r="593" spans="9:9" ht="15.75" customHeight="1" x14ac:dyDescent="0.25">
      <c r="I593" s="1"/>
    </row>
    <row r="594" spans="9:9" ht="15.75" customHeight="1" x14ac:dyDescent="0.25">
      <c r="I594" s="1"/>
    </row>
    <row r="595" spans="9:9" ht="15.75" customHeight="1" x14ac:dyDescent="0.25">
      <c r="I595" s="1"/>
    </row>
    <row r="596" spans="9:9" ht="15.75" customHeight="1" x14ac:dyDescent="0.25">
      <c r="I596" s="1"/>
    </row>
    <row r="597" spans="9:9" ht="15.75" customHeight="1" x14ac:dyDescent="0.25">
      <c r="I597" s="1"/>
    </row>
    <row r="598" spans="9:9" ht="15.75" customHeight="1" x14ac:dyDescent="0.25">
      <c r="I598" s="1"/>
    </row>
    <row r="599" spans="9:9" ht="15.75" customHeight="1" x14ac:dyDescent="0.25">
      <c r="I599" s="1"/>
    </row>
    <row r="600" spans="9:9" ht="15.75" customHeight="1" x14ac:dyDescent="0.25">
      <c r="I600" s="1"/>
    </row>
    <row r="601" spans="9:9" ht="15.75" customHeight="1" x14ac:dyDescent="0.25">
      <c r="I601" s="1"/>
    </row>
    <row r="602" spans="9:9" ht="15.75" customHeight="1" x14ac:dyDescent="0.25">
      <c r="I602" s="1"/>
    </row>
    <row r="603" spans="9:9" ht="15.75" customHeight="1" x14ac:dyDescent="0.25">
      <c r="I603" s="1"/>
    </row>
    <row r="604" spans="9:9" ht="15.75" customHeight="1" x14ac:dyDescent="0.25">
      <c r="I604" s="1"/>
    </row>
    <row r="605" spans="9:9" ht="15.75" customHeight="1" x14ac:dyDescent="0.25">
      <c r="I605" s="1"/>
    </row>
    <row r="606" spans="9:9" ht="15.75" customHeight="1" x14ac:dyDescent="0.25">
      <c r="I606" s="1"/>
    </row>
    <row r="607" spans="9:9" ht="15.75" customHeight="1" x14ac:dyDescent="0.25">
      <c r="I607" s="1"/>
    </row>
    <row r="608" spans="9:9" ht="15.75" customHeight="1" x14ac:dyDescent="0.25">
      <c r="I608" s="1"/>
    </row>
    <row r="609" spans="9:9" ht="15.75" customHeight="1" x14ac:dyDescent="0.25">
      <c r="I609" s="1"/>
    </row>
    <row r="610" spans="9:9" ht="15.75" customHeight="1" x14ac:dyDescent="0.25">
      <c r="I610" s="1"/>
    </row>
    <row r="611" spans="9:9" ht="15.75" customHeight="1" x14ac:dyDescent="0.25">
      <c r="I611" s="1"/>
    </row>
    <row r="612" spans="9:9" ht="15.75" customHeight="1" x14ac:dyDescent="0.25">
      <c r="I612" s="1"/>
    </row>
    <row r="613" spans="9:9" ht="15.75" customHeight="1" x14ac:dyDescent="0.25">
      <c r="I613" s="1"/>
    </row>
    <row r="614" spans="9:9" ht="15.75" customHeight="1" x14ac:dyDescent="0.25">
      <c r="I614" s="1"/>
    </row>
    <row r="615" spans="9:9" ht="15.75" customHeight="1" x14ac:dyDescent="0.25">
      <c r="I615" s="1"/>
    </row>
    <row r="616" spans="9:9" ht="15.75" customHeight="1" x14ac:dyDescent="0.25">
      <c r="I616" s="1"/>
    </row>
    <row r="617" spans="9:9" ht="15.75" customHeight="1" x14ac:dyDescent="0.25">
      <c r="I617" s="1"/>
    </row>
    <row r="618" spans="9:9" ht="15.75" customHeight="1" x14ac:dyDescent="0.25">
      <c r="I618" s="1"/>
    </row>
    <row r="619" spans="9:9" ht="15.75" customHeight="1" x14ac:dyDescent="0.25">
      <c r="I619" s="1"/>
    </row>
    <row r="620" spans="9:9" ht="15.75" customHeight="1" x14ac:dyDescent="0.25">
      <c r="I620" s="1"/>
    </row>
    <row r="621" spans="9:9" ht="15.75" customHeight="1" x14ac:dyDescent="0.25">
      <c r="I621" s="1"/>
    </row>
    <row r="622" spans="9:9" ht="15.75" customHeight="1" x14ac:dyDescent="0.25">
      <c r="I622" s="1"/>
    </row>
    <row r="623" spans="9:9" ht="15.75" customHeight="1" x14ac:dyDescent="0.25">
      <c r="I623" s="1"/>
    </row>
    <row r="624" spans="9:9" ht="15.75" customHeight="1" x14ac:dyDescent="0.25">
      <c r="I624" s="1"/>
    </row>
    <row r="625" spans="9:9" ht="15.75" customHeight="1" x14ac:dyDescent="0.25">
      <c r="I625" s="1"/>
    </row>
    <row r="626" spans="9:9" ht="15.75" customHeight="1" x14ac:dyDescent="0.25">
      <c r="I626" s="1"/>
    </row>
    <row r="627" spans="9:9" ht="15.75" customHeight="1" x14ac:dyDescent="0.25">
      <c r="I627" s="1"/>
    </row>
    <row r="628" spans="9:9" ht="15.75" customHeight="1" x14ac:dyDescent="0.25">
      <c r="I628" s="1"/>
    </row>
    <row r="629" spans="9:9" ht="15.75" customHeight="1" x14ac:dyDescent="0.25">
      <c r="I629" s="1"/>
    </row>
    <row r="630" spans="9:9" ht="15.75" customHeight="1" x14ac:dyDescent="0.25">
      <c r="I630" s="1"/>
    </row>
    <row r="631" spans="9:9" ht="15.75" customHeight="1" x14ac:dyDescent="0.25">
      <c r="I631" s="1"/>
    </row>
    <row r="632" spans="9:9" ht="15.75" customHeight="1" x14ac:dyDescent="0.25">
      <c r="I632" s="1"/>
    </row>
    <row r="633" spans="9:9" ht="15.75" customHeight="1" x14ac:dyDescent="0.25">
      <c r="I633" s="1"/>
    </row>
    <row r="634" spans="9:9" ht="15.75" customHeight="1" x14ac:dyDescent="0.25">
      <c r="I634" s="1"/>
    </row>
    <row r="635" spans="9:9" ht="15.75" customHeight="1" x14ac:dyDescent="0.25">
      <c r="I635" s="1"/>
    </row>
    <row r="636" spans="9:9" ht="15.75" customHeight="1" x14ac:dyDescent="0.25">
      <c r="I636" s="1"/>
    </row>
    <row r="637" spans="9:9" ht="15.75" customHeight="1" x14ac:dyDescent="0.25">
      <c r="I637" s="1"/>
    </row>
    <row r="638" spans="9:9" ht="15.75" customHeight="1" x14ac:dyDescent="0.25">
      <c r="I638" s="1"/>
    </row>
    <row r="639" spans="9:9" ht="15.75" customHeight="1" x14ac:dyDescent="0.25">
      <c r="I639" s="1"/>
    </row>
    <row r="640" spans="9:9" ht="15.75" customHeight="1" x14ac:dyDescent="0.25">
      <c r="I640" s="1"/>
    </row>
    <row r="641" spans="9:9" ht="15.75" customHeight="1" x14ac:dyDescent="0.25">
      <c r="I641" s="1"/>
    </row>
    <row r="642" spans="9:9" ht="15.75" customHeight="1" x14ac:dyDescent="0.25">
      <c r="I642" s="1"/>
    </row>
    <row r="643" spans="9:9" ht="15.75" customHeight="1" x14ac:dyDescent="0.25">
      <c r="I643" s="1"/>
    </row>
    <row r="644" spans="9:9" ht="15.75" customHeight="1" x14ac:dyDescent="0.25">
      <c r="I644" s="1"/>
    </row>
    <row r="645" spans="9:9" ht="15.75" customHeight="1" x14ac:dyDescent="0.25">
      <c r="I645" s="1"/>
    </row>
    <row r="646" spans="9:9" ht="15.75" customHeight="1" x14ac:dyDescent="0.25">
      <c r="I646" s="1"/>
    </row>
    <row r="647" spans="9:9" ht="15.75" customHeight="1" x14ac:dyDescent="0.25">
      <c r="I647" s="1"/>
    </row>
    <row r="648" spans="9:9" ht="15.75" customHeight="1" x14ac:dyDescent="0.25">
      <c r="I648" s="1"/>
    </row>
    <row r="649" spans="9:9" ht="15.75" customHeight="1" x14ac:dyDescent="0.25">
      <c r="I649" s="1"/>
    </row>
    <row r="650" spans="9:9" ht="15.75" customHeight="1" x14ac:dyDescent="0.25">
      <c r="I650" s="1"/>
    </row>
    <row r="651" spans="9:9" ht="15.75" customHeight="1" x14ac:dyDescent="0.25">
      <c r="I651" s="1"/>
    </row>
    <row r="652" spans="9:9" ht="15.75" customHeight="1" x14ac:dyDescent="0.25">
      <c r="I652" s="1"/>
    </row>
    <row r="653" spans="9:9" ht="15.75" customHeight="1" x14ac:dyDescent="0.25">
      <c r="I653" s="1"/>
    </row>
    <row r="654" spans="9:9" ht="15.75" customHeight="1" x14ac:dyDescent="0.25">
      <c r="I654" s="1"/>
    </row>
    <row r="655" spans="9:9" ht="15.75" customHeight="1" x14ac:dyDescent="0.25">
      <c r="I655" s="1"/>
    </row>
    <row r="656" spans="9:9" ht="15.75" customHeight="1" x14ac:dyDescent="0.25">
      <c r="I656" s="1"/>
    </row>
    <row r="657" spans="9:9" ht="15.75" customHeight="1" x14ac:dyDescent="0.25">
      <c r="I657" s="1"/>
    </row>
    <row r="658" spans="9:9" ht="15.75" customHeight="1" x14ac:dyDescent="0.25">
      <c r="I658" s="1"/>
    </row>
    <row r="659" spans="9:9" ht="15.75" customHeight="1" x14ac:dyDescent="0.25">
      <c r="I659" s="1"/>
    </row>
    <row r="660" spans="9:9" ht="15.75" customHeight="1" x14ac:dyDescent="0.25">
      <c r="I660" s="1"/>
    </row>
    <row r="661" spans="9:9" ht="15.75" customHeight="1" x14ac:dyDescent="0.25">
      <c r="I661" s="1"/>
    </row>
    <row r="662" spans="9:9" ht="15.75" customHeight="1" x14ac:dyDescent="0.25">
      <c r="I662" s="1"/>
    </row>
    <row r="663" spans="9:9" ht="15.75" customHeight="1" x14ac:dyDescent="0.25">
      <c r="I663" s="1"/>
    </row>
    <row r="664" spans="9:9" ht="15.75" customHeight="1" x14ac:dyDescent="0.25">
      <c r="I664" s="1"/>
    </row>
    <row r="665" spans="9:9" ht="15.75" customHeight="1" x14ac:dyDescent="0.25">
      <c r="I665" s="1"/>
    </row>
    <row r="666" spans="9:9" ht="15.75" customHeight="1" x14ac:dyDescent="0.25">
      <c r="I666" s="1"/>
    </row>
    <row r="667" spans="9:9" ht="15.75" customHeight="1" x14ac:dyDescent="0.25">
      <c r="I667" s="1"/>
    </row>
    <row r="668" spans="9:9" ht="15.75" customHeight="1" x14ac:dyDescent="0.25">
      <c r="I668" s="1"/>
    </row>
    <row r="669" spans="9:9" ht="15.75" customHeight="1" x14ac:dyDescent="0.25">
      <c r="I669" s="1"/>
    </row>
    <row r="670" spans="9:9" ht="15.75" customHeight="1" x14ac:dyDescent="0.25">
      <c r="I670" s="1"/>
    </row>
    <row r="671" spans="9:9" ht="15.75" customHeight="1" x14ac:dyDescent="0.25">
      <c r="I671" s="1"/>
    </row>
    <row r="672" spans="9:9" ht="15.75" customHeight="1" x14ac:dyDescent="0.25">
      <c r="I672" s="1"/>
    </row>
    <row r="673" spans="9:9" ht="15.75" customHeight="1" x14ac:dyDescent="0.25">
      <c r="I673" s="1"/>
    </row>
    <row r="674" spans="9:9" ht="15.75" customHeight="1" x14ac:dyDescent="0.25">
      <c r="I674" s="1"/>
    </row>
    <row r="675" spans="9:9" ht="15.75" customHeight="1" x14ac:dyDescent="0.25">
      <c r="I675" s="1"/>
    </row>
    <row r="676" spans="9:9" ht="15.75" customHeight="1" x14ac:dyDescent="0.25">
      <c r="I676" s="1"/>
    </row>
    <row r="677" spans="9:9" ht="15.75" customHeight="1" x14ac:dyDescent="0.25">
      <c r="I677" s="1"/>
    </row>
    <row r="678" spans="9:9" ht="15.75" customHeight="1" x14ac:dyDescent="0.25">
      <c r="I678" s="1"/>
    </row>
    <row r="679" spans="9:9" ht="15.75" customHeight="1" x14ac:dyDescent="0.25">
      <c r="I679" s="1"/>
    </row>
    <row r="680" spans="9:9" ht="15.75" customHeight="1" x14ac:dyDescent="0.25">
      <c r="I680" s="1"/>
    </row>
    <row r="681" spans="9:9" ht="15.75" customHeight="1" x14ac:dyDescent="0.25">
      <c r="I681" s="1"/>
    </row>
    <row r="682" spans="9:9" ht="15.75" customHeight="1" x14ac:dyDescent="0.25">
      <c r="I682" s="1"/>
    </row>
    <row r="683" spans="9:9" ht="15.75" customHeight="1" x14ac:dyDescent="0.25">
      <c r="I683" s="1"/>
    </row>
    <row r="684" spans="9:9" ht="15.75" customHeight="1" x14ac:dyDescent="0.25">
      <c r="I684" s="1"/>
    </row>
    <row r="685" spans="9:9" ht="15.75" customHeight="1" x14ac:dyDescent="0.25">
      <c r="I685" s="1"/>
    </row>
    <row r="686" spans="9:9" ht="15.75" customHeight="1" x14ac:dyDescent="0.25">
      <c r="I686" s="1"/>
    </row>
    <row r="687" spans="9:9" ht="15.75" customHeight="1" x14ac:dyDescent="0.25">
      <c r="I687" s="1"/>
    </row>
    <row r="688" spans="9:9" ht="15.75" customHeight="1" x14ac:dyDescent="0.25">
      <c r="I688" s="1"/>
    </row>
    <row r="689" spans="9:9" ht="15.75" customHeight="1" x14ac:dyDescent="0.25">
      <c r="I689" s="1"/>
    </row>
    <row r="690" spans="9:9" ht="15.75" customHeight="1" x14ac:dyDescent="0.25">
      <c r="I690" s="1"/>
    </row>
    <row r="691" spans="9:9" ht="15.75" customHeight="1" x14ac:dyDescent="0.25">
      <c r="I691" s="1"/>
    </row>
    <row r="692" spans="9:9" ht="15.75" customHeight="1" x14ac:dyDescent="0.25">
      <c r="I692" s="1"/>
    </row>
    <row r="693" spans="9:9" ht="15.75" customHeight="1" x14ac:dyDescent="0.25">
      <c r="I693" s="1"/>
    </row>
    <row r="694" spans="9:9" ht="15.75" customHeight="1" x14ac:dyDescent="0.25">
      <c r="I694" s="1"/>
    </row>
    <row r="695" spans="9:9" ht="15.75" customHeight="1" x14ac:dyDescent="0.25">
      <c r="I695" s="1"/>
    </row>
    <row r="696" spans="9:9" ht="15.75" customHeight="1" x14ac:dyDescent="0.25">
      <c r="I696" s="1"/>
    </row>
    <row r="697" spans="9:9" ht="15.75" customHeight="1" x14ac:dyDescent="0.25">
      <c r="I697" s="1"/>
    </row>
    <row r="698" spans="9:9" ht="15.75" customHeight="1" x14ac:dyDescent="0.25">
      <c r="I698" s="1"/>
    </row>
    <row r="699" spans="9:9" ht="15.75" customHeight="1" x14ac:dyDescent="0.25">
      <c r="I699" s="1"/>
    </row>
    <row r="700" spans="9:9" ht="15.75" customHeight="1" x14ac:dyDescent="0.25">
      <c r="I700" s="1"/>
    </row>
    <row r="701" spans="9:9" ht="15.75" customHeight="1" x14ac:dyDescent="0.25">
      <c r="I701" s="1"/>
    </row>
    <row r="702" spans="9:9" ht="15.75" customHeight="1" x14ac:dyDescent="0.25">
      <c r="I702" s="1"/>
    </row>
    <row r="703" spans="9:9" ht="15.75" customHeight="1" x14ac:dyDescent="0.25">
      <c r="I703" s="1"/>
    </row>
    <row r="704" spans="9:9" ht="15.75" customHeight="1" x14ac:dyDescent="0.25">
      <c r="I704" s="1"/>
    </row>
    <row r="705" spans="9:9" ht="15.75" customHeight="1" x14ac:dyDescent="0.25">
      <c r="I705" s="1"/>
    </row>
    <row r="706" spans="9:9" ht="15.75" customHeight="1" x14ac:dyDescent="0.25">
      <c r="I706" s="1"/>
    </row>
    <row r="707" spans="9:9" ht="15.75" customHeight="1" x14ac:dyDescent="0.25">
      <c r="I707" s="1"/>
    </row>
    <row r="708" spans="9:9" ht="15.75" customHeight="1" x14ac:dyDescent="0.25">
      <c r="I708" s="1"/>
    </row>
    <row r="709" spans="9:9" ht="15.75" customHeight="1" x14ac:dyDescent="0.25">
      <c r="I709" s="1"/>
    </row>
    <row r="710" spans="9:9" ht="15.75" customHeight="1" x14ac:dyDescent="0.25">
      <c r="I710" s="1"/>
    </row>
    <row r="711" spans="9:9" ht="15.75" customHeight="1" x14ac:dyDescent="0.25">
      <c r="I711" s="1"/>
    </row>
    <row r="712" spans="9:9" ht="15.75" customHeight="1" x14ac:dyDescent="0.25">
      <c r="I712" s="1"/>
    </row>
    <row r="713" spans="9:9" ht="15.75" customHeight="1" x14ac:dyDescent="0.25">
      <c r="I713" s="1"/>
    </row>
    <row r="714" spans="9:9" ht="15.75" customHeight="1" x14ac:dyDescent="0.25">
      <c r="I714" s="1"/>
    </row>
    <row r="715" spans="9:9" ht="15.75" customHeight="1" x14ac:dyDescent="0.25">
      <c r="I715" s="1"/>
    </row>
    <row r="716" spans="9:9" ht="15.75" customHeight="1" x14ac:dyDescent="0.25">
      <c r="I716" s="1"/>
    </row>
    <row r="717" spans="9:9" ht="15.75" customHeight="1" x14ac:dyDescent="0.25">
      <c r="I717" s="1"/>
    </row>
    <row r="718" spans="9:9" ht="15.75" customHeight="1" x14ac:dyDescent="0.25">
      <c r="I718" s="1"/>
    </row>
    <row r="719" spans="9:9" ht="15.75" customHeight="1" x14ac:dyDescent="0.25">
      <c r="I719" s="1"/>
    </row>
    <row r="720" spans="9:9" ht="15.75" customHeight="1" x14ac:dyDescent="0.25">
      <c r="I720" s="1"/>
    </row>
    <row r="721" spans="9:9" ht="15.75" customHeight="1" x14ac:dyDescent="0.25">
      <c r="I721" s="1"/>
    </row>
    <row r="722" spans="9:9" ht="15.75" customHeight="1" x14ac:dyDescent="0.25">
      <c r="I722" s="1"/>
    </row>
    <row r="723" spans="9:9" ht="15.75" customHeight="1" x14ac:dyDescent="0.25">
      <c r="I723" s="1"/>
    </row>
    <row r="724" spans="9:9" ht="15.75" customHeight="1" x14ac:dyDescent="0.25">
      <c r="I724" s="1"/>
    </row>
    <row r="725" spans="9:9" ht="15.75" customHeight="1" x14ac:dyDescent="0.25">
      <c r="I725" s="1"/>
    </row>
    <row r="726" spans="9:9" ht="15.75" customHeight="1" x14ac:dyDescent="0.25">
      <c r="I726" s="1"/>
    </row>
    <row r="727" spans="9:9" ht="15.75" customHeight="1" x14ac:dyDescent="0.25">
      <c r="I727" s="1"/>
    </row>
    <row r="728" spans="9:9" ht="15.75" customHeight="1" x14ac:dyDescent="0.25">
      <c r="I728" s="1"/>
    </row>
    <row r="729" spans="9:9" ht="15.75" customHeight="1" x14ac:dyDescent="0.25">
      <c r="I729" s="1"/>
    </row>
    <row r="730" spans="9:9" ht="15.75" customHeight="1" x14ac:dyDescent="0.25">
      <c r="I730" s="1"/>
    </row>
    <row r="731" spans="9:9" ht="15.75" customHeight="1" x14ac:dyDescent="0.25">
      <c r="I731" s="1"/>
    </row>
    <row r="732" spans="9:9" ht="15.75" customHeight="1" x14ac:dyDescent="0.25">
      <c r="I732" s="1"/>
    </row>
    <row r="733" spans="9:9" ht="15.75" customHeight="1" x14ac:dyDescent="0.25">
      <c r="I733" s="1"/>
    </row>
    <row r="734" spans="9:9" ht="15.75" customHeight="1" x14ac:dyDescent="0.25">
      <c r="I734" s="1"/>
    </row>
    <row r="735" spans="9:9" ht="15.75" customHeight="1" x14ac:dyDescent="0.25">
      <c r="I735" s="1"/>
    </row>
    <row r="736" spans="9:9" ht="15.75" customHeight="1" x14ac:dyDescent="0.25">
      <c r="I736" s="1"/>
    </row>
    <row r="737" spans="9:9" ht="15.75" customHeight="1" x14ac:dyDescent="0.25">
      <c r="I737" s="1"/>
    </row>
    <row r="738" spans="9:9" ht="15.75" customHeight="1" x14ac:dyDescent="0.25">
      <c r="I738" s="1"/>
    </row>
    <row r="739" spans="9:9" ht="15.75" customHeight="1" x14ac:dyDescent="0.25">
      <c r="I739" s="1"/>
    </row>
    <row r="740" spans="9:9" ht="15.75" customHeight="1" x14ac:dyDescent="0.25">
      <c r="I740" s="1"/>
    </row>
    <row r="741" spans="9:9" ht="15.75" customHeight="1" x14ac:dyDescent="0.25">
      <c r="I741" s="1"/>
    </row>
    <row r="742" spans="9:9" ht="15.75" customHeight="1" x14ac:dyDescent="0.25">
      <c r="I742" s="1"/>
    </row>
    <row r="743" spans="9:9" ht="15.75" customHeight="1" x14ac:dyDescent="0.25">
      <c r="I743" s="1"/>
    </row>
    <row r="744" spans="9:9" ht="15.75" customHeight="1" x14ac:dyDescent="0.25">
      <c r="I744" s="1"/>
    </row>
    <row r="745" spans="9:9" ht="15.75" customHeight="1" x14ac:dyDescent="0.25">
      <c r="I745" s="1"/>
    </row>
    <row r="746" spans="9:9" ht="15.75" customHeight="1" x14ac:dyDescent="0.25">
      <c r="I746" s="1"/>
    </row>
    <row r="747" spans="9:9" ht="15.75" customHeight="1" x14ac:dyDescent="0.25">
      <c r="I747" s="1"/>
    </row>
    <row r="748" spans="9:9" ht="15.75" customHeight="1" x14ac:dyDescent="0.25">
      <c r="I748" s="1"/>
    </row>
    <row r="749" spans="9:9" ht="15.75" customHeight="1" x14ac:dyDescent="0.25">
      <c r="I749" s="1"/>
    </row>
    <row r="750" spans="9:9" ht="15.75" customHeight="1" x14ac:dyDescent="0.25">
      <c r="I750" s="1"/>
    </row>
    <row r="751" spans="9:9" ht="15.75" customHeight="1" x14ac:dyDescent="0.25">
      <c r="I751" s="1"/>
    </row>
    <row r="752" spans="9:9" ht="15.75" customHeight="1" x14ac:dyDescent="0.25">
      <c r="I752" s="1"/>
    </row>
    <row r="753" spans="9:9" ht="15.75" customHeight="1" x14ac:dyDescent="0.25">
      <c r="I753" s="1"/>
    </row>
    <row r="754" spans="9:9" ht="15.75" customHeight="1" x14ac:dyDescent="0.25">
      <c r="I754" s="1"/>
    </row>
    <row r="755" spans="9:9" ht="15.75" customHeight="1" x14ac:dyDescent="0.25">
      <c r="I755" s="1"/>
    </row>
    <row r="756" spans="9:9" ht="15.75" customHeight="1" x14ac:dyDescent="0.25">
      <c r="I756" s="1"/>
    </row>
    <row r="757" spans="9:9" ht="15.75" customHeight="1" x14ac:dyDescent="0.25">
      <c r="I757" s="1"/>
    </row>
    <row r="758" spans="9:9" ht="15.75" customHeight="1" x14ac:dyDescent="0.25">
      <c r="I758" s="1"/>
    </row>
    <row r="759" spans="9:9" ht="15.75" customHeight="1" x14ac:dyDescent="0.25">
      <c r="I759" s="1"/>
    </row>
    <row r="760" spans="9:9" ht="15.75" customHeight="1" x14ac:dyDescent="0.25">
      <c r="I760" s="1"/>
    </row>
    <row r="761" spans="9:9" ht="15.75" customHeight="1" x14ac:dyDescent="0.25">
      <c r="I761" s="1"/>
    </row>
    <row r="762" spans="9:9" ht="15.75" customHeight="1" x14ac:dyDescent="0.25">
      <c r="I762" s="1"/>
    </row>
    <row r="763" spans="9:9" ht="15.75" customHeight="1" x14ac:dyDescent="0.25">
      <c r="I763" s="1"/>
    </row>
    <row r="764" spans="9:9" ht="15.75" customHeight="1" x14ac:dyDescent="0.25">
      <c r="I764" s="1"/>
    </row>
    <row r="765" spans="9:9" ht="15.75" customHeight="1" x14ac:dyDescent="0.25">
      <c r="I765" s="1"/>
    </row>
    <row r="766" spans="9:9" ht="15.75" customHeight="1" x14ac:dyDescent="0.25">
      <c r="I766" s="1"/>
    </row>
    <row r="767" spans="9:9" ht="15.75" customHeight="1" x14ac:dyDescent="0.25">
      <c r="I767" s="1"/>
    </row>
    <row r="768" spans="9:9" ht="15.75" customHeight="1" x14ac:dyDescent="0.25">
      <c r="I768" s="1"/>
    </row>
    <row r="769" spans="9:9" ht="15.75" customHeight="1" x14ac:dyDescent="0.25">
      <c r="I769" s="1"/>
    </row>
    <row r="770" spans="9:9" ht="15.75" customHeight="1" x14ac:dyDescent="0.25">
      <c r="I770" s="1"/>
    </row>
    <row r="771" spans="9:9" ht="15.75" customHeight="1" x14ac:dyDescent="0.25">
      <c r="I771" s="1"/>
    </row>
    <row r="772" spans="9:9" ht="15.75" customHeight="1" x14ac:dyDescent="0.25">
      <c r="I772" s="1"/>
    </row>
    <row r="773" spans="9:9" ht="15.75" customHeight="1" x14ac:dyDescent="0.25">
      <c r="I773" s="1"/>
    </row>
    <row r="774" spans="9:9" ht="15.75" customHeight="1" x14ac:dyDescent="0.25">
      <c r="I774" s="1"/>
    </row>
    <row r="775" spans="9:9" ht="15.75" customHeight="1" x14ac:dyDescent="0.25">
      <c r="I775" s="1"/>
    </row>
    <row r="776" spans="9:9" ht="15.75" customHeight="1" x14ac:dyDescent="0.25">
      <c r="I776" s="1"/>
    </row>
    <row r="777" spans="9:9" ht="15.75" customHeight="1" x14ac:dyDescent="0.25">
      <c r="I777" s="1"/>
    </row>
    <row r="778" spans="9:9" ht="15.75" customHeight="1" x14ac:dyDescent="0.25">
      <c r="I778" s="1"/>
    </row>
    <row r="779" spans="9:9" ht="15.75" customHeight="1" x14ac:dyDescent="0.25">
      <c r="I779" s="1"/>
    </row>
    <row r="780" spans="9:9" ht="15.75" customHeight="1" x14ac:dyDescent="0.25">
      <c r="I780" s="1"/>
    </row>
    <row r="781" spans="9:9" ht="15.75" customHeight="1" x14ac:dyDescent="0.25">
      <c r="I781" s="1"/>
    </row>
    <row r="782" spans="9:9" ht="15.75" customHeight="1" x14ac:dyDescent="0.25">
      <c r="I782" s="1"/>
    </row>
    <row r="783" spans="9:9" ht="15.75" customHeight="1" x14ac:dyDescent="0.25">
      <c r="I783" s="1"/>
    </row>
    <row r="784" spans="9:9" ht="15.75" customHeight="1" x14ac:dyDescent="0.25">
      <c r="I784" s="1"/>
    </row>
    <row r="785" spans="9:9" ht="15.75" customHeight="1" x14ac:dyDescent="0.25">
      <c r="I785" s="1"/>
    </row>
    <row r="786" spans="9:9" ht="15.75" customHeight="1" x14ac:dyDescent="0.25">
      <c r="I786" s="1"/>
    </row>
    <row r="787" spans="9:9" ht="15.75" customHeight="1" x14ac:dyDescent="0.25">
      <c r="I787" s="1"/>
    </row>
    <row r="788" spans="9:9" ht="15.75" customHeight="1" x14ac:dyDescent="0.25">
      <c r="I788" s="1"/>
    </row>
    <row r="789" spans="9:9" ht="15.75" customHeight="1" x14ac:dyDescent="0.25">
      <c r="I789" s="1"/>
    </row>
    <row r="790" spans="9:9" ht="15.75" customHeight="1" x14ac:dyDescent="0.25">
      <c r="I790" s="1"/>
    </row>
    <row r="791" spans="9:9" ht="15.75" customHeight="1" x14ac:dyDescent="0.25">
      <c r="I791" s="1"/>
    </row>
    <row r="792" spans="9:9" ht="15.75" customHeight="1" x14ac:dyDescent="0.25">
      <c r="I792" s="1"/>
    </row>
    <row r="793" spans="9:9" ht="15.75" customHeight="1" x14ac:dyDescent="0.25">
      <c r="I793" s="1"/>
    </row>
    <row r="794" spans="9:9" ht="15.75" customHeight="1" x14ac:dyDescent="0.25">
      <c r="I794" s="1"/>
    </row>
    <row r="795" spans="9:9" ht="15.75" customHeight="1" x14ac:dyDescent="0.25">
      <c r="I795" s="1"/>
    </row>
    <row r="796" spans="9:9" ht="15.75" customHeight="1" x14ac:dyDescent="0.25">
      <c r="I796" s="1"/>
    </row>
    <row r="797" spans="9:9" ht="15.75" customHeight="1" x14ac:dyDescent="0.25">
      <c r="I797" s="1"/>
    </row>
    <row r="798" spans="9:9" ht="15.75" customHeight="1" x14ac:dyDescent="0.25">
      <c r="I798" s="1"/>
    </row>
    <row r="799" spans="9:9" ht="15.75" customHeight="1" x14ac:dyDescent="0.25">
      <c r="I799" s="1"/>
    </row>
    <row r="800" spans="9:9" ht="15.75" customHeight="1" x14ac:dyDescent="0.25">
      <c r="I800" s="1"/>
    </row>
    <row r="801" spans="9:9" ht="15.75" customHeight="1" x14ac:dyDescent="0.25">
      <c r="I801" s="1"/>
    </row>
    <row r="802" spans="9:9" ht="15.75" customHeight="1" x14ac:dyDescent="0.25">
      <c r="I802" s="1"/>
    </row>
    <row r="803" spans="9:9" ht="15.75" customHeight="1" x14ac:dyDescent="0.25">
      <c r="I803" s="1"/>
    </row>
    <row r="804" spans="9:9" ht="15.75" customHeight="1" x14ac:dyDescent="0.25">
      <c r="I804" s="1"/>
    </row>
    <row r="805" spans="9:9" ht="15.75" customHeight="1" x14ac:dyDescent="0.25">
      <c r="I805" s="1"/>
    </row>
    <row r="806" spans="9:9" ht="15.75" customHeight="1" x14ac:dyDescent="0.25">
      <c r="I806" s="1"/>
    </row>
    <row r="807" spans="9:9" ht="15.75" customHeight="1" x14ac:dyDescent="0.25">
      <c r="I807" s="1"/>
    </row>
    <row r="808" spans="9:9" ht="15.75" customHeight="1" x14ac:dyDescent="0.25">
      <c r="I808" s="1"/>
    </row>
    <row r="809" spans="9:9" ht="15.75" customHeight="1" x14ac:dyDescent="0.25">
      <c r="I809" s="1"/>
    </row>
    <row r="810" spans="9:9" ht="15.75" customHeight="1" x14ac:dyDescent="0.25">
      <c r="I810" s="1"/>
    </row>
    <row r="811" spans="9:9" ht="15.75" customHeight="1" x14ac:dyDescent="0.25">
      <c r="I811" s="1"/>
    </row>
    <row r="812" spans="9:9" ht="15.75" customHeight="1" x14ac:dyDescent="0.25">
      <c r="I812" s="1"/>
    </row>
    <row r="813" spans="9:9" ht="15.75" customHeight="1" x14ac:dyDescent="0.25">
      <c r="I813" s="1"/>
    </row>
    <row r="814" spans="9:9" ht="15.75" customHeight="1" x14ac:dyDescent="0.25">
      <c r="I814" s="1"/>
    </row>
    <row r="815" spans="9:9" ht="15.75" customHeight="1" x14ac:dyDescent="0.25">
      <c r="I815" s="1"/>
    </row>
    <row r="816" spans="9:9" ht="15.75" customHeight="1" x14ac:dyDescent="0.25">
      <c r="I816" s="1"/>
    </row>
    <row r="817" spans="9:9" ht="15.75" customHeight="1" x14ac:dyDescent="0.25">
      <c r="I817" s="1"/>
    </row>
    <row r="818" spans="9:9" ht="15.75" customHeight="1" x14ac:dyDescent="0.25">
      <c r="I818" s="1"/>
    </row>
    <row r="819" spans="9:9" ht="15.75" customHeight="1" x14ac:dyDescent="0.25">
      <c r="I819" s="1"/>
    </row>
    <row r="820" spans="9:9" ht="15.75" customHeight="1" x14ac:dyDescent="0.25">
      <c r="I820" s="1"/>
    </row>
    <row r="821" spans="9:9" ht="15.75" customHeight="1" x14ac:dyDescent="0.25">
      <c r="I821" s="1"/>
    </row>
    <row r="822" spans="9:9" ht="15.75" customHeight="1" x14ac:dyDescent="0.25">
      <c r="I822" s="1"/>
    </row>
    <row r="823" spans="9:9" ht="15.75" customHeight="1" x14ac:dyDescent="0.25">
      <c r="I823" s="1"/>
    </row>
    <row r="824" spans="9:9" ht="15.75" customHeight="1" x14ac:dyDescent="0.25">
      <c r="I824" s="1"/>
    </row>
    <row r="825" spans="9:9" ht="15.75" customHeight="1" x14ac:dyDescent="0.25">
      <c r="I825" s="1"/>
    </row>
    <row r="826" spans="9:9" ht="15.75" customHeight="1" x14ac:dyDescent="0.25">
      <c r="I826" s="1"/>
    </row>
    <row r="827" spans="9:9" ht="15.75" customHeight="1" x14ac:dyDescent="0.25">
      <c r="I827" s="1"/>
    </row>
    <row r="828" spans="9:9" ht="15.75" customHeight="1" x14ac:dyDescent="0.25">
      <c r="I828" s="1"/>
    </row>
    <row r="829" spans="9:9" ht="15.75" customHeight="1" x14ac:dyDescent="0.25">
      <c r="I829" s="1"/>
    </row>
    <row r="830" spans="9:9" ht="15.75" customHeight="1" x14ac:dyDescent="0.25">
      <c r="I830" s="1"/>
    </row>
    <row r="831" spans="9:9" ht="15.75" customHeight="1" x14ac:dyDescent="0.25">
      <c r="I831" s="1"/>
    </row>
    <row r="832" spans="9:9" ht="15.75" customHeight="1" x14ac:dyDescent="0.25">
      <c r="I832" s="1"/>
    </row>
    <row r="833" spans="9:9" ht="15.75" customHeight="1" x14ac:dyDescent="0.25">
      <c r="I833" s="1"/>
    </row>
    <row r="834" spans="9:9" ht="15.75" customHeight="1" x14ac:dyDescent="0.25">
      <c r="I834" s="1"/>
    </row>
    <row r="835" spans="9:9" ht="15.75" customHeight="1" x14ac:dyDescent="0.25">
      <c r="I835" s="1"/>
    </row>
    <row r="836" spans="9:9" ht="15.75" customHeight="1" x14ac:dyDescent="0.25">
      <c r="I836" s="1"/>
    </row>
    <row r="837" spans="9:9" ht="15.75" customHeight="1" x14ac:dyDescent="0.25">
      <c r="I837" s="1"/>
    </row>
    <row r="838" spans="9:9" ht="15.75" customHeight="1" x14ac:dyDescent="0.25">
      <c r="I838" s="1"/>
    </row>
    <row r="839" spans="9:9" ht="15.75" customHeight="1" x14ac:dyDescent="0.25">
      <c r="I839" s="1"/>
    </row>
    <row r="840" spans="9:9" ht="15.75" customHeight="1" x14ac:dyDescent="0.25">
      <c r="I840" s="1"/>
    </row>
    <row r="841" spans="9:9" ht="15.75" customHeight="1" x14ac:dyDescent="0.25">
      <c r="I841" s="1"/>
    </row>
    <row r="842" spans="9:9" ht="15.75" customHeight="1" x14ac:dyDescent="0.25">
      <c r="I842" s="1"/>
    </row>
    <row r="843" spans="9:9" ht="15.75" customHeight="1" x14ac:dyDescent="0.25">
      <c r="I843" s="1"/>
    </row>
    <row r="844" spans="9:9" ht="15.75" customHeight="1" x14ac:dyDescent="0.25">
      <c r="I844" s="1"/>
    </row>
    <row r="845" spans="9:9" ht="15.75" customHeight="1" x14ac:dyDescent="0.25">
      <c r="I845" s="1"/>
    </row>
    <row r="846" spans="9:9" ht="15.75" customHeight="1" x14ac:dyDescent="0.25">
      <c r="I846" s="1"/>
    </row>
    <row r="847" spans="9:9" ht="15.75" customHeight="1" x14ac:dyDescent="0.25">
      <c r="I847" s="1"/>
    </row>
    <row r="848" spans="9:9" ht="15.75" customHeight="1" x14ac:dyDescent="0.25">
      <c r="I848" s="1"/>
    </row>
    <row r="849" spans="9:9" ht="15.75" customHeight="1" x14ac:dyDescent="0.25">
      <c r="I849" s="1"/>
    </row>
    <row r="850" spans="9:9" ht="15.75" customHeight="1" x14ac:dyDescent="0.25">
      <c r="I850" s="1"/>
    </row>
    <row r="851" spans="9:9" ht="15.75" customHeight="1" x14ac:dyDescent="0.25">
      <c r="I851" s="1"/>
    </row>
    <row r="852" spans="9:9" ht="15.75" customHeight="1" x14ac:dyDescent="0.25">
      <c r="I852" s="1"/>
    </row>
    <row r="853" spans="9:9" ht="15.75" customHeight="1" x14ac:dyDescent="0.25">
      <c r="I853" s="1"/>
    </row>
    <row r="854" spans="9:9" ht="15.75" customHeight="1" x14ac:dyDescent="0.25">
      <c r="I854" s="1"/>
    </row>
    <row r="855" spans="9:9" ht="15.75" customHeight="1" x14ac:dyDescent="0.25">
      <c r="I855" s="1"/>
    </row>
    <row r="856" spans="9:9" ht="15.75" customHeight="1" x14ac:dyDescent="0.25">
      <c r="I856" s="1"/>
    </row>
    <row r="857" spans="9:9" ht="15.75" customHeight="1" x14ac:dyDescent="0.25">
      <c r="I857" s="1"/>
    </row>
    <row r="858" spans="9:9" ht="15.75" customHeight="1" x14ac:dyDescent="0.25">
      <c r="I858" s="1"/>
    </row>
    <row r="859" spans="9:9" ht="15.75" customHeight="1" x14ac:dyDescent="0.25">
      <c r="I859" s="1"/>
    </row>
    <row r="860" spans="9:9" ht="15.75" customHeight="1" x14ac:dyDescent="0.25">
      <c r="I860" s="1"/>
    </row>
    <row r="861" spans="9:9" ht="15.75" customHeight="1" x14ac:dyDescent="0.25">
      <c r="I861" s="1"/>
    </row>
    <row r="862" spans="9:9" ht="15.75" customHeight="1" x14ac:dyDescent="0.25">
      <c r="I862" s="1"/>
    </row>
    <row r="863" spans="9:9" ht="15.75" customHeight="1" x14ac:dyDescent="0.25">
      <c r="I863" s="1"/>
    </row>
    <row r="864" spans="9:9" ht="15.75" customHeight="1" x14ac:dyDescent="0.25">
      <c r="I864" s="1"/>
    </row>
    <row r="865" spans="9:9" ht="15.75" customHeight="1" x14ac:dyDescent="0.25">
      <c r="I865" s="1"/>
    </row>
    <row r="866" spans="9:9" ht="15.75" customHeight="1" x14ac:dyDescent="0.25">
      <c r="I866" s="1"/>
    </row>
    <row r="867" spans="9:9" ht="15.75" customHeight="1" x14ac:dyDescent="0.25">
      <c r="I867" s="1"/>
    </row>
    <row r="868" spans="9:9" ht="15.75" customHeight="1" x14ac:dyDescent="0.25">
      <c r="I868" s="1"/>
    </row>
    <row r="869" spans="9:9" ht="15.75" customHeight="1" x14ac:dyDescent="0.25">
      <c r="I869" s="1"/>
    </row>
    <row r="870" spans="9:9" ht="15.75" customHeight="1" x14ac:dyDescent="0.25">
      <c r="I870" s="1"/>
    </row>
    <row r="871" spans="9:9" ht="15.75" customHeight="1" x14ac:dyDescent="0.25">
      <c r="I871" s="1"/>
    </row>
    <row r="872" spans="9:9" ht="15.75" customHeight="1" x14ac:dyDescent="0.25">
      <c r="I872" s="1"/>
    </row>
    <row r="873" spans="9:9" ht="15.75" customHeight="1" x14ac:dyDescent="0.25">
      <c r="I873" s="1"/>
    </row>
    <row r="874" spans="9:9" ht="15.75" customHeight="1" x14ac:dyDescent="0.25">
      <c r="I874" s="1"/>
    </row>
    <row r="875" spans="9:9" ht="15.75" customHeight="1" x14ac:dyDescent="0.25">
      <c r="I875" s="1"/>
    </row>
    <row r="876" spans="9:9" ht="15.75" customHeight="1" x14ac:dyDescent="0.25">
      <c r="I876" s="1"/>
    </row>
    <row r="877" spans="9:9" ht="15.75" customHeight="1" x14ac:dyDescent="0.25">
      <c r="I877" s="1"/>
    </row>
    <row r="878" spans="9:9" ht="15.75" customHeight="1" x14ac:dyDescent="0.25">
      <c r="I878" s="1"/>
    </row>
    <row r="879" spans="9:9" ht="15.75" customHeight="1" x14ac:dyDescent="0.25">
      <c r="I879" s="1"/>
    </row>
    <row r="880" spans="9:9" ht="15.75" customHeight="1" x14ac:dyDescent="0.25">
      <c r="I880" s="1"/>
    </row>
    <row r="881" spans="9:9" ht="15.75" customHeight="1" x14ac:dyDescent="0.25">
      <c r="I881" s="1"/>
    </row>
    <row r="882" spans="9:9" ht="15.75" customHeight="1" x14ac:dyDescent="0.25">
      <c r="I882" s="1"/>
    </row>
    <row r="883" spans="9:9" ht="15.75" customHeight="1" x14ac:dyDescent="0.25">
      <c r="I883" s="1"/>
    </row>
    <row r="884" spans="9:9" ht="15.75" customHeight="1" x14ac:dyDescent="0.25">
      <c r="I884" s="1"/>
    </row>
    <row r="885" spans="9:9" ht="15.75" customHeight="1" x14ac:dyDescent="0.25">
      <c r="I885" s="1"/>
    </row>
    <row r="886" spans="9:9" ht="15.75" customHeight="1" x14ac:dyDescent="0.25">
      <c r="I886" s="1"/>
    </row>
    <row r="887" spans="9:9" ht="15.75" customHeight="1" x14ac:dyDescent="0.25">
      <c r="I887" s="1"/>
    </row>
    <row r="888" spans="9:9" ht="15.75" customHeight="1" x14ac:dyDescent="0.25">
      <c r="I888" s="1"/>
    </row>
    <row r="889" spans="9:9" ht="15.75" customHeight="1" x14ac:dyDescent="0.25">
      <c r="I889" s="1"/>
    </row>
    <row r="890" spans="9:9" ht="15.75" customHeight="1" x14ac:dyDescent="0.25">
      <c r="I890" s="1"/>
    </row>
    <row r="891" spans="9:9" ht="15.75" customHeight="1" x14ac:dyDescent="0.25">
      <c r="I891" s="1"/>
    </row>
    <row r="892" spans="9:9" ht="15.75" customHeight="1" x14ac:dyDescent="0.25">
      <c r="I892" s="1"/>
    </row>
    <row r="893" spans="9:9" ht="15.75" customHeight="1" x14ac:dyDescent="0.25">
      <c r="I893" s="1"/>
    </row>
    <row r="894" spans="9:9" ht="15.75" customHeight="1" x14ac:dyDescent="0.25">
      <c r="I894" s="1"/>
    </row>
    <row r="895" spans="9:9" ht="15.75" customHeight="1" x14ac:dyDescent="0.25">
      <c r="I895" s="1"/>
    </row>
    <row r="896" spans="9:9" ht="15.75" customHeight="1" x14ac:dyDescent="0.25">
      <c r="I896" s="1"/>
    </row>
    <row r="897" spans="9:9" ht="15.75" customHeight="1" x14ac:dyDescent="0.25">
      <c r="I897" s="1"/>
    </row>
    <row r="898" spans="9:9" ht="15.75" customHeight="1" x14ac:dyDescent="0.25">
      <c r="I898" s="1"/>
    </row>
    <row r="899" spans="9:9" ht="15.75" customHeight="1" x14ac:dyDescent="0.25">
      <c r="I899" s="1"/>
    </row>
    <row r="900" spans="9:9" ht="15.75" customHeight="1" x14ac:dyDescent="0.25">
      <c r="I900" s="1"/>
    </row>
    <row r="901" spans="9:9" ht="15.75" customHeight="1" x14ac:dyDescent="0.25">
      <c r="I901" s="1"/>
    </row>
    <row r="902" spans="9:9" ht="15.75" customHeight="1" x14ac:dyDescent="0.25">
      <c r="I902" s="1"/>
    </row>
    <row r="903" spans="9:9" ht="15.75" customHeight="1" x14ac:dyDescent="0.25">
      <c r="I903" s="1"/>
    </row>
    <row r="904" spans="9:9" ht="15.75" customHeight="1" x14ac:dyDescent="0.25">
      <c r="I904" s="1"/>
    </row>
    <row r="905" spans="9:9" ht="15.75" customHeight="1" x14ac:dyDescent="0.25">
      <c r="I905" s="1"/>
    </row>
    <row r="906" spans="9:9" ht="15.75" customHeight="1" x14ac:dyDescent="0.25">
      <c r="I906" s="1"/>
    </row>
    <row r="907" spans="9:9" ht="15.75" customHeight="1" x14ac:dyDescent="0.25">
      <c r="I907" s="1"/>
    </row>
    <row r="908" spans="9:9" ht="15.75" customHeight="1" x14ac:dyDescent="0.25">
      <c r="I908" s="1"/>
    </row>
    <row r="909" spans="9:9" ht="15.75" customHeight="1" x14ac:dyDescent="0.25">
      <c r="I909" s="1"/>
    </row>
    <row r="910" spans="9:9" ht="15.75" customHeight="1" x14ac:dyDescent="0.25">
      <c r="I910" s="1"/>
    </row>
    <row r="911" spans="9:9" ht="15.75" customHeight="1" x14ac:dyDescent="0.25">
      <c r="I911" s="1"/>
    </row>
    <row r="912" spans="9:9" ht="15.75" customHeight="1" x14ac:dyDescent="0.25">
      <c r="I912" s="1"/>
    </row>
    <row r="913" spans="9:9" ht="15.75" customHeight="1" x14ac:dyDescent="0.25">
      <c r="I913" s="1"/>
    </row>
    <row r="914" spans="9:9" ht="15.75" customHeight="1" x14ac:dyDescent="0.25">
      <c r="I914" s="1"/>
    </row>
    <row r="915" spans="9:9" ht="15.75" customHeight="1" x14ac:dyDescent="0.25">
      <c r="I915" s="1"/>
    </row>
    <row r="916" spans="9:9" ht="15.75" customHeight="1" x14ac:dyDescent="0.25">
      <c r="I916" s="1"/>
    </row>
    <row r="917" spans="9:9" ht="15.75" customHeight="1" x14ac:dyDescent="0.25">
      <c r="I917" s="1"/>
    </row>
    <row r="918" spans="9:9" ht="15.75" customHeight="1" x14ac:dyDescent="0.25">
      <c r="I918" s="1"/>
    </row>
    <row r="919" spans="9:9" ht="15.75" customHeight="1" x14ac:dyDescent="0.25">
      <c r="I919" s="1"/>
    </row>
    <row r="920" spans="9:9" ht="15.75" customHeight="1" x14ac:dyDescent="0.25">
      <c r="I920" s="1"/>
    </row>
    <row r="921" spans="9:9" ht="15.75" customHeight="1" x14ac:dyDescent="0.25">
      <c r="I921" s="1"/>
    </row>
    <row r="922" spans="9:9" ht="15.75" customHeight="1" x14ac:dyDescent="0.25">
      <c r="I922" s="1"/>
    </row>
    <row r="923" spans="9:9" ht="15.75" customHeight="1" x14ac:dyDescent="0.25">
      <c r="I923" s="1"/>
    </row>
    <row r="924" spans="9:9" ht="15.75" customHeight="1" x14ac:dyDescent="0.25">
      <c r="I924" s="1"/>
    </row>
    <row r="925" spans="9:9" ht="15.75" customHeight="1" x14ac:dyDescent="0.25">
      <c r="I925" s="1"/>
    </row>
    <row r="926" spans="9:9" ht="15.75" customHeight="1" x14ac:dyDescent="0.25">
      <c r="I926" s="1"/>
    </row>
    <row r="927" spans="9:9" ht="15.75" customHeight="1" x14ac:dyDescent="0.25">
      <c r="I927" s="1"/>
    </row>
    <row r="928" spans="9:9" ht="15.75" customHeight="1" x14ac:dyDescent="0.25">
      <c r="I928" s="1"/>
    </row>
    <row r="929" spans="9:9" ht="15.75" customHeight="1" x14ac:dyDescent="0.25">
      <c r="I929" s="1"/>
    </row>
    <row r="930" spans="9:9" ht="15.75" customHeight="1" x14ac:dyDescent="0.25">
      <c r="I930" s="1"/>
    </row>
    <row r="931" spans="9:9" ht="15.75" customHeight="1" x14ac:dyDescent="0.25">
      <c r="I931" s="1"/>
    </row>
    <row r="932" spans="9:9" ht="15.75" customHeight="1" x14ac:dyDescent="0.25">
      <c r="I932" s="1"/>
    </row>
    <row r="933" spans="9:9" ht="15.75" customHeight="1" x14ac:dyDescent="0.25">
      <c r="I933" s="1"/>
    </row>
    <row r="934" spans="9:9" ht="15.75" customHeight="1" x14ac:dyDescent="0.25">
      <c r="I934" s="1"/>
    </row>
    <row r="935" spans="9:9" ht="15.75" customHeight="1" x14ac:dyDescent="0.25">
      <c r="I935" s="1"/>
    </row>
    <row r="936" spans="9:9" ht="15.75" customHeight="1" x14ac:dyDescent="0.25">
      <c r="I936" s="1"/>
    </row>
    <row r="937" spans="9:9" ht="15.75" customHeight="1" x14ac:dyDescent="0.25">
      <c r="I937" s="1"/>
    </row>
    <row r="938" spans="9:9" ht="15.75" customHeight="1" x14ac:dyDescent="0.25">
      <c r="I938" s="1"/>
    </row>
    <row r="939" spans="9:9" ht="15.75" customHeight="1" x14ac:dyDescent="0.25">
      <c r="I939" s="1"/>
    </row>
    <row r="940" spans="9:9" ht="15.75" customHeight="1" x14ac:dyDescent="0.25">
      <c r="I940" s="1"/>
    </row>
    <row r="941" spans="9:9" ht="15.75" customHeight="1" x14ac:dyDescent="0.25">
      <c r="I941" s="1"/>
    </row>
    <row r="942" spans="9:9" ht="15.75" customHeight="1" x14ac:dyDescent="0.25">
      <c r="I942" s="1"/>
    </row>
    <row r="943" spans="9:9" ht="15.75" customHeight="1" x14ac:dyDescent="0.25">
      <c r="I943" s="1"/>
    </row>
    <row r="944" spans="9:9" ht="15.75" customHeight="1" x14ac:dyDescent="0.25">
      <c r="I944" s="1"/>
    </row>
    <row r="945" spans="9:9" ht="15.75" customHeight="1" x14ac:dyDescent="0.25">
      <c r="I945" s="1"/>
    </row>
    <row r="946" spans="9:9" ht="15.75" customHeight="1" x14ac:dyDescent="0.25">
      <c r="I946" s="1"/>
    </row>
    <row r="947" spans="9:9" ht="15.75" customHeight="1" x14ac:dyDescent="0.25">
      <c r="I947" s="1"/>
    </row>
    <row r="948" spans="9:9" ht="15.75" customHeight="1" x14ac:dyDescent="0.25">
      <c r="I948" s="1"/>
    </row>
    <row r="949" spans="9:9" ht="15.75" customHeight="1" x14ac:dyDescent="0.25">
      <c r="I949" s="1"/>
    </row>
    <row r="950" spans="9:9" ht="15.75" customHeight="1" x14ac:dyDescent="0.25">
      <c r="I950" s="1"/>
    </row>
    <row r="951" spans="9:9" ht="15.75" customHeight="1" x14ac:dyDescent="0.25">
      <c r="I951" s="1"/>
    </row>
    <row r="952" spans="9:9" ht="15.75" customHeight="1" x14ac:dyDescent="0.25">
      <c r="I952" s="1"/>
    </row>
    <row r="953" spans="9:9" ht="15.75" customHeight="1" x14ac:dyDescent="0.25">
      <c r="I953" s="1"/>
    </row>
    <row r="954" spans="9:9" ht="15.75" customHeight="1" x14ac:dyDescent="0.25">
      <c r="I954" s="1"/>
    </row>
    <row r="955" spans="9:9" ht="15.75" customHeight="1" x14ac:dyDescent="0.25">
      <c r="I955" s="1"/>
    </row>
    <row r="956" spans="9:9" ht="15.75" customHeight="1" x14ac:dyDescent="0.25">
      <c r="I956" s="1"/>
    </row>
    <row r="957" spans="9:9" ht="15.75" customHeight="1" x14ac:dyDescent="0.25">
      <c r="I957" s="1"/>
    </row>
    <row r="958" spans="9:9" ht="15.75" customHeight="1" x14ac:dyDescent="0.25">
      <c r="I958" s="1"/>
    </row>
    <row r="959" spans="9:9" ht="15.75" customHeight="1" x14ac:dyDescent="0.25">
      <c r="I959" s="1"/>
    </row>
    <row r="960" spans="9:9" ht="15.75" customHeight="1" x14ac:dyDescent="0.25">
      <c r="I960" s="1"/>
    </row>
    <row r="961" spans="9:9" ht="15.75" customHeight="1" x14ac:dyDescent="0.25">
      <c r="I961" s="1"/>
    </row>
    <row r="962" spans="9:9" ht="15.75" customHeight="1" x14ac:dyDescent="0.25">
      <c r="I962" s="1"/>
    </row>
    <row r="963" spans="9:9" ht="15.75" customHeight="1" x14ac:dyDescent="0.25">
      <c r="I963" s="1"/>
    </row>
    <row r="964" spans="9:9" ht="15.75" customHeight="1" x14ac:dyDescent="0.25">
      <c r="I964" s="1"/>
    </row>
    <row r="965" spans="9:9" ht="15.75" customHeight="1" x14ac:dyDescent="0.25">
      <c r="I965" s="1"/>
    </row>
    <row r="966" spans="9:9" ht="15.75" customHeight="1" x14ac:dyDescent="0.25">
      <c r="I966" s="1"/>
    </row>
    <row r="967" spans="9:9" ht="15.75" customHeight="1" x14ac:dyDescent="0.25">
      <c r="I967" s="1"/>
    </row>
    <row r="968" spans="9:9" ht="15.75" customHeight="1" x14ac:dyDescent="0.25">
      <c r="I968" s="1"/>
    </row>
    <row r="969" spans="9:9" ht="15.75" customHeight="1" x14ac:dyDescent="0.25">
      <c r="I969" s="1"/>
    </row>
    <row r="970" spans="9:9" ht="15.75" customHeight="1" x14ac:dyDescent="0.25">
      <c r="I970" s="1"/>
    </row>
    <row r="971" spans="9:9" ht="15.75" customHeight="1" x14ac:dyDescent="0.25">
      <c r="I971" s="1"/>
    </row>
    <row r="972" spans="9:9" ht="15.75" customHeight="1" x14ac:dyDescent="0.25">
      <c r="I972" s="1"/>
    </row>
    <row r="973" spans="9:9" ht="15.75" customHeight="1" x14ac:dyDescent="0.25">
      <c r="I973" s="1"/>
    </row>
    <row r="974" spans="9:9" ht="15.75" customHeight="1" x14ac:dyDescent="0.25">
      <c r="I974" s="1"/>
    </row>
    <row r="975" spans="9:9" ht="15.75" customHeight="1" x14ac:dyDescent="0.25">
      <c r="I975" s="1"/>
    </row>
    <row r="976" spans="9:9" ht="15.75" customHeight="1" x14ac:dyDescent="0.25">
      <c r="I976" s="1"/>
    </row>
    <row r="977" spans="9:9" ht="15.75" customHeight="1" x14ac:dyDescent="0.25">
      <c r="I977" s="1"/>
    </row>
    <row r="978" spans="9:9" ht="15.75" customHeight="1" x14ac:dyDescent="0.25">
      <c r="I978" s="1"/>
    </row>
    <row r="979" spans="9:9" ht="15.75" customHeight="1" x14ac:dyDescent="0.25">
      <c r="I979" s="1"/>
    </row>
    <row r="980" spans="9:9" ht="15.75" customHeight="1" x14ac:dyDescent="0.25">
      <c r="I980" s="1"/>
    </row>
    <row r="981" spans="9:9" ht="15.75" customHeight="1" x14ac:dyDescent="0.25">
      <c r="I981" s="1"/>
    </row>
    <row r="982" spans="9:9" ht="15.75" customHeight="1" x14ac:dyDescent="0.25">
      <c r="I982" s="1"/>
    </row>
    <row r="983" spans="9:9" ht="15.75" customHeight="1" x14ac:dyDescent="0.25">
      <c r="I983" s="1"/>
    </row>
    <row r="984" spans="9:9" ht="15.75" customHeight="1" x14ac:dyDescent="0.2"/>
    <row r="985" spans="9:9" ht="15.75" customHeight="1" x14ac:dyDescent="0.2"/>
    <row r="986" spans="9:9" ht="15.75" customHeight="1" x14ac:dyDescent="0.2"/>
    <row r="987" spans="9:9" ht="15.75" customHeight="1" x14ac:dyDescent="0.2"/>
    <row r="988" spans="9:9" ht="15.75" customHeight="1" x14ac:dyDescent="0.2"/>
    <row r="989" spans="9:9" ht="15.75" customHeight="1" x14ac:dyDescent="0.2"/>
    <row r="990" spans="9:9" ht="15.75" customHeight="1" x14ac:dyDescent="0.2"/>
    <row r="991" spans="9:9" ht="15.75" customHeight="1" x14ac:dyDescent="0.2"/>
    <row r="992" spans="9:9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</sheetData>
  <mergeCells count="2">
    <mergeCell ref="B1:D1"/>
    <mergeCell ref="C6:D6"/>
  </mergeCells>
  <conditionalFormatting sqref="I11:J983">
    <cfRule type="cellIs" dxfId="19" priority="6" operator="equal">
      <formula>"DROP"</formula>
    </cfRule>
  </conditionalFormatting>
  <conditionalFormatting sqref="I11:I983">
    <cfRule type="containsText" dxfId="18" priority="7" operator="containsText" text="NO DROP">
      <formula>NOT(ISERROR(SEARCH(("NO DROP"),(I11))))</formula>
    </cfRule>
  </conditionalFormatting>
  <conditionalFormatting sqref="B7:B14">
    <cfRule type="cellIs" dxfId="17" priority="2" operator="equal">
      <formula>"DROP"</formula>
    </cfRule>
  </conditionalFormatting>
  <conditionalFormatting sqref="B7:B14">
    <cfRule type="containsText" dxfId="16" priority="3" operator="containsText" text="NO_DROP">
      <formula>NOT(ISERROR(SEARCH("NO_DROP",B7)))</formula>
    </cfRule>
  </conditionalFormatting>
  <conditionalFormatting sqref="C7:D14">
    <cfRule type="cellIs" dxfId="15" priority="1" operator="equal">
      <formula>"DROP"</formula>
    </cfRule>
  </conditionalFormatting>
  <dataValidations count="1">
    <dataValidation type="list" allowBlank="1" showErrorMessage="1" sqref="C4" xr:uid="{2F615C89-C891-41E3-A0D3-017125A17D41}">
      <formula1>enemy</formula1>
    </dataValidation>
  </dataValidation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97"/>
  <sheetViews>
    <sheetView workbookViewId="0">
      <selection activeCell="I20" sqref="I20"/>
    </sheetView>
  </sheetViews>
  <sheetFormatPr baseColWidth="10" defaultColWidth="12.625" defaultRowHeight="15" customHeight="1" x14ac:dyDescent="0.2"/>
  <cols>
    <col min="1" max="1" width="2.875" bestFit="1" customWidth="1"/>
    <col min="2" max="2" width="12.5" bestFit="1" customWidth="1"/>
    <col min="3" max="3" width="12.625" bestFit="1" customWidth="1"/>
    <col min="4" max="7" width="9.375" customWidth="1"/>
    <col min="8" max="8" width="2.5" customWidth="1"/>
    <col min="9" max="9" width="10" customWidth="1"/>
    <col min="10" max="10" width="20.625" customWidth="1"/>
    <col min="11" max="11" width="12.5" bestFit="1" customWidth="1"/>
    <col min="12" max="15" width="9.375" customWidth="1"/>
    <col min="16" max="16" width="24.375" customWidth="1"/>
    <col min="17" max="17" width="12.375" customWidth="1"/>
    <col min="18" max="26" width="9.375" customWidth="1"/>
  </cols>
  <sheetData>
    <row r="1" spans="1:13" x14ac:dyDescent="0.25">
      <c r="B1" s="41" t="s">
        <v>2</v>
      </c>
      <c r="C1" s="43"/>
      <c r="I1" s="1"/>
    </row>
    <row r="2" spans="1:13" x14ac:dyDescent="0.25">
      <c r="B2" s="4" t="s">
        <v>3</v>
      </c>
      <c r="D2" s="1">
        <v>1</v>
      </c>
      <c r="E2" s="4">
        <v>100</v>
      </c>
      <c r="I2" s="1"/>
    </row>
    <row r="3" spans="1:13" x14ac:dyDescent="0.25">
      <c r="B3" s="5" t="s">
        <v>4</v>
      </c>
      <c r="C3" s="6">
        <f ca="1">RANDBETWEEN(D3,E3)*F3</f>
        <v>0.125</v>
      </c>
      <c r="D3" s="1">
        <v>1</v>
      </c>
      <c r="E3" s="4">
        <v>20</v>
      </c>
      <c r="F3" s="4">
        <v>0.125</v>
      </c>
      <c r="I3" s="1"/>
    </row>
    <row r="4" spans="1:13" x14ac:dyDescent="0.25">
      <c r="C4" s="21" t="s">
        <v>77</v>
      </c>
      <c r="D4" s="1"/>
      <c r="I4" s="1"/>
    </row>
    <row r="5" spans="1:13" x14ac:dyDescent="0.25">
      <c r="C5" s="23" t="str">
        <f>Setup!C4</f>
        <v>Battle 5</v>
      </c>
      <c r="D5" s="4" t="s">
        <v>3</v>
      </c>
      <c r="E5" s="4" t="s">
        <v>6</v>
      </c>
      <c r="F5" s="4" t="s">
        <v>7</v>
      </c>
      <c r="G5" s="4" t="s">
        <v>8</v>
      </c>
      <c r="I5" s="8" t="s">
        <v>9</v>
      </c>
      <c r="J5" s="8" t="s">
        <v>10</v>
      </c>
      <c r="K5" s="8" t="s">
        <v>84</v>
      </c>
    </row>
    <row r="6" spans="1:13" x14ac:dyDescent="0.25">
      <c r="A6" s="24">
        <v>2</v>
      </c>
      <c r="B6" s="8" t="s">
        <v>110</v>
      </c>
      <c r="C6" s="9">
        <f>VLOOKUP(Setup!$C$4,gameelement,A6,FALSE)</f>
        <v>50</v>
      </c>
      <c r="D6" s="6">
        <f t="shared" ref="D6:D16" ca="1" si="0">RANDBETWEEN($D$2,$E$2)</f>
        <v>61</v>
      </c>
      <c r="E6" s="10">
        <f t="shared" ref="E6:E16" ca="1" si="1">D6-$C$3</f>
        <v>60.875</v>
      </c>
      <c r="F6" s="22">
        <f ca="1">ROUNDDOWN(E6*Setup!$C$2/100,1)</f>
        <v>47.4</v>
      </c>
      <c r="G6" s="10">
        <f t="shared" ref="G6:G16" ca="1" si="2">ROUNDUP(E6-F6,1)</f>
        <v>13.5</v>
      </c>
      <c r="I6" s="3" t="str">
        <f t="shared" ref="I6:I16" ca="1" si="3">IF(G6&lt;C6,"DROP","NO_DROP")</f>
        <v>DROP</v>
      </c>
      <c r="J6" s="11">
        <f ca="1">IF(I6="DROP",Item!B2,"-")</f>
        <v>14</v>
      </c>
      <c r="K6" s="8" t="s">
        <v>110</v>
      </c>
    </row>
    <row r="7" spans="1:13" x14ac:dyDescent="0.25">
      <c r="A7" s="24">
        <v>3</v>
      </c>
      <c r="B7" s="8" t="s">
        <v>111</v>
      </c>
      <c r="C7" s="9">
        <f>VLOOKUP(Setup!$C$4,gameelement,A7,FALSE)</f>
        <v>50</v>
      </c>
      <c r="D7" s="6">
        <f t="shared" ca="1" si="0"/>
        <v>19</v>
      </c>
      <c r="E7" s="10">
        <f t="shared" ca="1" si="1"/>
        <v>18.875</v>
      </c>
      <c r="F7" s="22">
        <f ca="1">ROUNDDOWN(E7*Setup!$C$2/100,1)</f>
        <v>14.7</v>
      </c>
      <c r="G7" s="10">
        <f t="shared" ca="1" si="2"/>
        <v>4.1999999999999993</v>
      </c>
      <c r="I7" s="3" t="str">
        <f t="shared" ca="1" si="3"/>
        <v>DROP</v>
      </c>
      <c r="J7" s="11">
        <f ca="1">IF(I7="DROP",Item!B3,"-")</f>
        <v>194</v>
      </c>
      <c r="K7" s="8" t="s">
        <v>111</v>
      </c>
    </row>
    <row r="8" spans="1:13" x14ac:dyDescent="0.25">
      <c r="A8" s="24">
        <v>4</v>
      </c>
      <c r="B8" s="8" t="s">
        <v>125</v>
      </c>
      <c r="C8" s="9">
        <f>VLOOKUP(Setup!$C$4,gameelement,A8,FALSE)</f>
        <v>15</v>
      </c>
      <c r="D8" s="6">
        <f t="shared" ca="1" si="0"/>
        <v>37</v>
      </c>
      <c r="E8" s="10">
        <f t="shared" ca="1" si="1"/>
        <v>36.875</v>
      </c>
      <c r="F8" s="22">
        <f ca="1">ROUNDDOWN(E8*Setup!$C$2/100,1)</f>
        <v>28.7</v>
      </c>
      <c r="G8" s="10">
        <f t="shared" ca="1" si="2"/>
        <v>8.1999999999999993</v>
      </c>
      <c r="I8" s="3" t="str">
        <f t="shared" ca="1" si="3"/>
        <v>DROP</v>
      </c>
      <c r="J8" s="11" t="str">
        <f ca="1">IF(I8="DROP",Item!B4,"-")</f>
        <v>Kid's hat</v>
      </c>
      <c r="K8" s="8" t="s">
        <v>125</v>
      </c>
    </row>
    <row r="9" spans="1:13" x14ac:dyDescent="0.25">
      <c r="A9" s="24">
        <v>5</v>
      </c>
      <c r="B9" s="8" t="s">
        <v>125</v>
      </c>
      <c r="C9" s="9">
        <f>VLOOKUP(Setup!$C$4,gameelement,A9,FALSE)</f>
        <v>10</v>
      </c>
      <c r="D9" s="6">
        <f ca="1">RANDBETWEEN($D$2,$E$2)</f>
        <v>37</v>
      </c>
      <c r="E9" s="10">
        <f ca="1">D9-$C$3</f>
        <v>36.875</v>
      </c>
      <c r="F9" s="22">
        <f ca="1">ROUNDDOWN(E9*Setup!$C$2/100,1)</f>
        <v>28.7</v>
      </c>
      <c r="G9" s="10">
        <f ca="1">ROUNDUP(E9-F9,1)</f>
        <v>8.1999999999999993</v>
      </c>
      <c r="I9" s="3" t="str">
        <f ca="1">IF(G9&lt;C9,"DROP","NO_DROP")</f>
        <v>DROP</v>
      </c>
      <c r="J9" s="11" t="str">
        <f ca="1">IF(I9="DROP",Item!B5,"-")</f>
        <v>Pipe's room</v>
      </c>
      <c r="K9" s="8" t="s">
        <v>125</v>
      </c>
      <c r="M9" s="24"/>
    </row>
    <row r="10" spans="1:13" x14ac:dyDescent="0.25">
      <c r="A10" s="24">
        <v>6</v>
      </c>
      <c r="B10" s="8" t="s">
        <v>115</v>
      </c>
      <c r="C10" s="9">
        <f>VLOOKUP(Setup!$C$4,gameelement,A10,FALSE)</f>
        <v>10</v>
      </c>
      <c r="D10" s="6">
        <f t="shared" ca="1" si="0"/>
        <v>93</v>
      </c>
      <c r="E10" s="10">
        <f t="shared" ca="1" si="1"/>
        <v>92.875</v>
      </c>
      <c r="F10" s="22">
        <f ca="1">ROUNDDOWN(E10*Setup!$C$2/100,1)</f>
        <v>72.400000000000006</v>
      </c>
      <c r="G10" s="10">
        <f t="shared" ca="1" si="2"/>
        <v>20.5</v>
      </c>
      <c r="I10" s="3" t="str">
        <f t="shared" ca="1" si="3"/>
        <v>NO_DROP</v>
      </c>
      <c r="J10" s="11" t="str">
        <f ca="1">IF(I10="DROP",Item!B6,"-")</f>
        <v>-</v>
      </c>
      <c r="K10" s="8" t="s">
        <v>115</v>
      </c>
    </row>
    <row r="11" spans="1:13" x14ac:dyDescent="0.25">
      <c r="A11" s="24">
        <v>7</v>
      </c>
      <c r="B11" s="8" t="s">
        <v>115</v>
      </c>
      <c r="C11" s="9">
        <f>VLOOKUP(Setup!$C$4,gameelement,A11,FALSE)</f>
        <v>10</v>
      </c>
      <c r="D11" s="6">
        <f t="shared" ca="1" si="0"/>
        <v>89</v>
      </c>
      <c r="E11" s="10">
        <f t="shared" ca="1" si="1"/>
        <v>88.875</v>
      </c>
      <c r="F11" s="22">
        <f ca="1">ROUNDDOWN(E11*Setup!$C$2/100,1)</f>
        <v>69.3</v>
      </c>
      <c r="G11" s="10">
        <f t="shared" ca="1" si="2"/>
        <v>19.600000000000001</v>
      </c>
      <c r="I11" s="3" t="str">
        <f t="shared" ca="1" si="3"/>
        <v>NO_DROP</v>
      </c>
      <c r="J11" s="11" t="str">
        <f ca="1">IF(I11="DROP",Item!B7,"-")</f>
        <v>-</v>
      </c>
      <c r="K11" s="8" t="s">
        <v>115</v>
      </c>
    </row>
    <row r="12" spans="1:13" x14ac:dyDescent="0.25">
      <c r="A12" s="24">
        <v>8</v>
      </c>
      <c r="B12" s="8" t="s">
        <v>114</v>
      </c>
      <c r="C12" s="9">
        <f>VLOOKUP(Setup!$C$4,gameelement,A12,FALSE)</f>
        <v>15</v>
      </c>
      <c r="D12" s="6">
        <f t="shared" ca="1" si="0"/>
        <v>62</v>
      </c>
      <c r="E12" s="10">
        <f t="shared" ca="1" si="1"/>
        <v>61.875</v>
      </c>
      <c r="F12" s="22">
        <f ca="1">ROUNDDOWN(E12*Setup!$C$2/100,1)</f>
        <v>48.2</v>
      </c>
      <c r="G12" s="10">
        <f t="shared" ca="1" si="2"/>
        <v>13.7</v>
      </c>
      <c r="I12" s="3" t="str">
        <f t="shared" ca="1" si="3"/>
        <v>DROP</v>
      </c>
      <c r="J12" s="11" t="str">
        <f ca="1">IF(I12="DROP",Item!B8,"-")</f>
        <v>Slingshot</v>
      </c>
      <c r="K12" s="8" t="s">
        <v>114</v>
      </c>
    </row>
    <row r="13" spans="1:13" x14ac:dyDescent="0.25">
      <c r="A13" s="24">
        <v>9</v>
      </c>
      <c r="B13" s="8" t="s">
        <v>114</v>
      </c>
      <c r="C13" s="9">
        <f>VLOOKUP(Setup!$C$4,gameelement,A13,FALSE)</f>
        <v>15</v>
      </c>
      <c r="D13" s="6">
        <f t="shared" ca="1" si="0"/>
        <v>33</v>
      </c>
      <c r="E13" s="10">
        <f t="shared" ca="1" si="1"/>
        <v>32.875</v>
      </c>
      <c r="F13" s="22">
        <f ca="1">ROUNDDOWN(E13*Setup!$C$2/100,1)</f>
        <v>25.6</v>
      </c>
      <c r="G13" s="10">
        <f t="shared" ca="1" si="2"/>
        <v>7.3</v>
      </c>
      <c r="I13" s="3" t="str">
        <f ca="1">IF(G13&lt;C13,"DROP","NO_DROP")</f>
        <v>DROP</v>
      </c>
      <c r="J13" s="11" t="str">
        <f ca="1">IF(I13="DROP",Item!B9,"-")</f>
        <v>King card</v>
      </c>
      <c r="K13" s="8" t="s">
        <v>114</v>
      </c>
    </row>
    <row r="14" spans="1:13" x14ac:dyDescent="0.25">
      <c r="A14" s="24">
        <v>10</v>
      </c>
      <c r="B14" s="8" t="s">
        <v>113</v>
      </c>
      <c r="C14" s="9">
        <f>VLOOKUP(Setup!$C$4,gameelement,A14,FALSE)</f>
        <v>10</v>
      </c>
      <c r="D14" s="6">
        <f t="shared" ca="1" si="0"/>
        <v>77</v>
      </c>
      <c r="E14" s="10">
        <f t="shared" ca="1" si="1"/>
        <v>76.875</v>
      </c>
      <c r="F14" s="22">
        <f ca="1">ROUNDDOWN(E14*Setup!$C$2/100,1)</f>
        <v>59.9</v>
      </c>
      <c r="G14" s="10">
        <f t="shared" ca="1" si="2"/>
        <v>17</v>
      </c>
      <c r="I14" s="3" t="str">
        <f ca="1">IF(G14&lt;C14,"DROP","NO_DROP")</f>
        <v>NO_DROP</v>
      </c>
      <c r="J14" s="11" t="str">
        <f ca="1">IF(I14="DROP",Item!B10,"-")</f>
        <v>-</v>
      </c>
      <c r="K14" s="8" t="s">
        <v>113</v>
      </c>
    </row>
    <row r="15" spans="1:13" x14ac:dyDescent="0.25">
      <c r="A15" s="24">
        <v>11</v>
      </c>
      <c r="B15" s="8" t="s">
        <v>112</v>
      </c>
      <c r="C15" s="9">
        <f>VLOOKUP(Setup!$C$4,gameelement,A15,FALSE)</f>
        <v>15</v>
      </c>
      <c r="D15" s="6">
        <f ca="1">RANDBETWEEN($D$2,$E$2)</f>
        <v>78</v>
      </c>
      <c r="E15" s="10">
        <f t="shared" ca="1" si="1"/>
        <v>77.875</v>
      </c>
      <c r="F15" s="22">
        <f ca="1">ROUNDDOWN(E15*Setup!$C$2/100,1)</f>
        <v>60.7</v>
      </c>
      <c r="G15" s="10">
        <f t="shared" ca="1" si="2"/>
        <v>17.200000000000003</v>
      </c>
      <c r="I15" s="3" t="str">
        <f t="shared" ca="1" si="3"/>
        <v>NO_DROP</v>
      </c>
      <c r="J15" s="11" t="str">
        <f ca="1">IF(I15="DROP",Item!B11,"-")</f>
        <v>-</v>
      </c>
      <c r="K15" s="8" t="s">
        <v>112</v>
      </c>
    </row>
    <row r="16" spans="1:13" ht="15.75" customHeight="1" x14ac:dyDescent="0.25">
      <c r="A16" s="24">
        <v>12</v>
      </c>
      <c r="B16" s="8" t="s">
        <v>157</v>
      </c>
      <c r="C16" s="9">
        <f>VLOOKUP(Setup!$C$4,gameelement,A16,FALSE)</f>
        <v>4</v>
      </c>
      <c r="D16" s="6">
        <f t="shared" ca="1" si="0"/>
        <v>38</v>
      </c>
      <c r="E16" s="10">
        <f t="shared" ca="1" si="1"/>
        <v>37.875</v>
      </c>
      <c r="F16" s="22">
        <f ca="1">ROUNDDOWN(E16*Setup!$C$2/100,1)</f>
        <v>29.5</v>
      </c>
      <c r="G16" s="10">
        <f t="shared" ca="1" si="2"/>
        <v>8.4</v>
      </c>
      <c r="I16" s="3" t="str">
        <f t="shared" ca="1" si="3"/>
        <v>NO_DROP</v>
      </c>
      <c r="J16" s="11" t="str">
        <f ca="1">IF(I16="DROP",Item!B12,"-")</f>
        <v>-</v>
      </c>
      <c r="K16" s="8" t="s">
        <v>157</v>
      </c>
    </row>
    <row r="17" spans="1:20" ht="15.75" customHeight="1" x14ac:dyDescent="0.25">
      <c r="C17" s="21" t="s">
        <v>79</v>
      </c>
      <c r="D17" s="21" t="s">
        <v>77</v>
      </c>
      <c r="F17" s="44" t="s">
        <v>76</v>
      </c>
      <c r="G17" s="44"/>
      <c r="I17" s="1"/>
    </row>
    <row r="18" spans="1:20" ht="15.75" customHeight="1" x14ac:dyDescent="0.25">
      <c r="A18" s="1"/>
      <c r="B18" s="1"/>
      <c r="C18" s="1"/>
      <c r="D18" s="1"/>
      <c r="E18" s="1"/>
      <c r="F18" s="28" t="s">
        <v>82</v>
      </c>
      <c r="G18" s="28" t="s">
        <v>83</v>
      </c>
      <c r="H18" s="1"/>
      <c r="I18" s="1"/>
    </row>
    <row r="19" spans="1:20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20" ht="15.75" customHeight="1" x14ac:dyDescent="0.25">
      <c r="G20" s="44" t="s">
        <v>85</v>
      </c>
      <c r="H20" s="44"/>
      <c r="I20" s="1" t="str" cm="1">
        <f t="array" aca="1" ref="I20:K30" ca="1">_xlfn.SORTBY(I6:K16,drop,1)</f>
        <v>DROP</v>
      </c>
      <c r="J20" s="27">
        <f ca="1"/>
        <v>14</v>
      </c>
      <c r="K20" s="27" t="str">
        <f ca="1"/>
        <v>Blood 1</v>
      </c>
      <c r="P20" s="27"/>
      <c r="Q20" s="27"/>
    </row>
    <row r="21" spans="1:20" ht="15.75" customHeight="1" x14ac:dyDescent="0.25">
      <c r="I21" s="1" t="str">
        <f ca="1"/>
        <v>DROP</v>
      </c>
      <c r="J21" s="27">
        <f ca="1"/>
        <v>194</v>
      </c>
      <c r="K21" s="27" t="str">
        <f ca="1"/>
        <v>Blood 2</v>
      </c>
      <c r="O21" s="1"/>
      <c r="P21" s="27"/>
      <c r="Q21" s="27"/>
    </row>
    <row r="22" spans="1:20" ht="15.75" customHeight="1" x14ac:dyDescent="0.25">
      <c r="I22" s="1" t="str">
        <f ca="1"/>
        <v>DROP</v>
      </c>
      <c r="J22" s="27" t="str">
        <f ca="1"/>
        <v>Kid's hat</v>
      </c>
      <c r="K22" s="27" t="str">
        <f ca="1"/>
        <v>Perk common</v>
      </c>
      <c r="O22" s="1"/>
      <c r="P22" s="27"/>
      <c r="Q22" s="27"/>
    </row>
    <row r="23" spans="1:20" ht="15.75" customHeight="1" x14ac:dyDescent="0.25">
      <c r="I23" s="1" t="str">
        <f ca="1"/>
        <v>DROP</v>
      </c>
      <c r="J23" s="27" t="str">
        <f ca="1"/>
        <v>Pipe's room</v>
      </c>
      <c r="K23" s="27" t="str">
        <f ca="1"/>
        <v>Perk common</v>
      </c>
      <c r="O23" s="1"/>
      <c r="P23" s="27"/>
      <c r="Q23" s="27"/>
    </row>
    <row r="24" spans="1:20" ht="15.75" customHeight="1" x14ac:dyDescent="0.25">
      <c r="I24" s="1" t="str">
        <f ca="1"/>
        <v>DROP</v>
      </c>
      <c r="J24" s="27" t="str">
        <f ca="1"/>
        <v>Slingshot</v>
      </c>
      <c r="K24" s="27" t="str">
        <f ca="1"/>
        <v>Perk epic</v>
      </c>
      <c r="O24" s="1"/>
      <c r="P24" s="27"/>
      <c r="Q24" s="27"/>
    </row>
    <row r="25" spans="1:20" ht="15.75" customHeight="1" x14ac:dyDescent="0.25">
      <c r="I25" s="1" t="str">
        <f ca="1"/>
        <v>DROP</v>
      </c>
      <c r="J25" s="27" t="str">
        <f ca="1"/>
        <v>King card</v>
      </c>
      <c r="K25" s="27" t="str">
        <f ca="1"/>
        <v>Perk epic</v>
      </c>
      <c r="O25" s="1"/>
      <c r="P25" s="27"/>
      <c r="Q25" s="27"/>
    </row>
    <row r="26" spans="1:20" ht="15.75" customHeight="1" x14ac:dyDescent="0.25">
      <c r="I26" s="1" t="str">
        <f ca="1"/>
        <v>NO_DROP</v>
      </c>
      <c r="J26" s="27" t="str">
        <f ca="1"/>
        <v>-</v>
      </c>
      <c r="K26" s="27" t="str">
        <f ca="1"/>
        <v>Perk rare</v>
      </c>
      <c r="O26" s="1"/>
      <c r="P26" s="27"/>
      <c r="Q26" s="27"/>
    </row>
    <row r="27" spans="1:20" ht="15.75" customHeight="1" x14ac:dyDescent="0.25">
      <c r="I27" s="1" t="str">
        <f ca="1"/>
        <v>NO_DROP</v>
      </c>
      <c r="J27" s="27" t="str">
        <f ca="1"/>
        <v>-</v>
      </c>
      <c r="K27" s="27" t="str">
        <f ca="1"/>
        <v>Perk rare</v>
      </c>
      <c r="O27" s="1"/>
      <c r="P27" s="27"/>
      <c r="Q27" s="27"/>
    </row>
    <row r="28" spans="1:20" ht="15.75" customHeight="1" x14ac:dyDescent="0.25">
      <c r="I28" s="1" t="str">
        <f ca="1"/>
        <v>NO_DROP</v>
      </c>
      <c r="J28" s="27" t="str">
        <f ca="1"/>
        <v>-</v>
      </c>
      <c r="K28" s="27" t="str">
        <f ca="1"/>
        <v>Perk legendary</v>
      </c>
      <c r="O28" s="1"/>
      <c r="P28" s="27"/>
      <c r="Q28" s="1"/>
      <c r="R28" s="1"/>
      <c r="S28" s="27"/>
      <c r="T28" s="27"/>
    </row>
    <row r="29" spans="1:20" ht="15.75" customHeight="1" x14ac:dyDescent="0.25">
      <c r="I29" s="1" t="str">
        <f ca="1"/>
        <v>NO_DROP</v>
      </c>
      <c r="J29" s="27" t="str">
        <f ca="1"/>
        <v>-</v>
      </c>
      <c r="K29" s="27" t="str">
        <f ca="1"/>
        <v>Perk arthefact</v>
      </c>
      <c r="O29" s="1"/>
      <c r="P29" s="27"/>
      <c r="Q29" s="1"/>
    </row>
    <row r="30" spans="1:20" ht="15.75" customHeight="1" x14ac:dyDescent="0.25">
      <c r="I30" s="1" t="str">
        <f ca="1"/>
        <v>NO_DROP</v>
      </c>
      <c r="J30" s="27" t="str">
        <f ca="1"/>
        <v>-</v>
      </c>
      <c r="K30" s="27" t="str">
        <f ca="1"/>
        <v>Invocation</v>
      </c>
      <c r="O30" s="1"/>
      <c r="P30" s="27"/>
      <c r="Q30" s="1"/>
    </row>
    <row r="31" spans="1:20" ht="15.75" customHeight="1" x14ac:dyDescent="0.2"/>
    <row r="32" spans="1:20" ht="15.75" customHeight="1" x14ac:dyDescent="0.2">
      <c r="J32" s="27"/>
      <c r="K32" s="27"/>
    </row>
    <row r="33" spans="9:11" ht="15.75" customHeight="1" x14ac:dyDescent="0.25">
      <c r="I33" s="1"/>
      <c r="J33" s="27"/>
      <c r="K33" s="27"/>
    </row>
    <row r="34" spans="9:11" ht="15.75" customHeight="1" x14ac:dyDescent="0.25">
      <c r="I34" s="1"/>
      <c r="J34" s="27"/>
      <c r="K34" s="27"/>
    </row>
    <row r="35" spans="9:11" ht="15.75" customHeight="1" x14ac:dyDescent="0.25">
      <c r="I35" s="1"/>
      <c r="J35" s="27"/>
      <c r="K35" s="27"/>
    </row>
    <row r="36" spans="9:11" ht="15.75" customHeight="1" x14ac:dyDescent="0.25">
      <c r="I36" s="1"/>
      <c r="J36" s="27"/>
      <c r="K36" s="27"/>
    </row>
    <row r="37" spans="9:11" ht="15.75" customHeight="1" x14ac:dyDescent="0.25">
      <c r="I37" s="1"/>
      <c r="J37" s="27"/>
      <c r="K37" s="27"/>
    </row>
    <row r="38" spans="9:11" ht="15.75" customHeight="1" x14ac:dyDescent="0.25">
      <c r="I38" s="1"/>
      <c r="J38" s="27"/>
      <c r="K38" s="27"/>
    </row>
    <row r="39" spans="9:11" ht="15.75" customHeight="1" x14ac:dyDescent="0.25">
      <c r="I39" s="1"/>
    </row>
    <row r="40" spans="9:11" ht="15.75" customHeight="1" x14ac:dyDescent="0.25">
      <c r="I40" s="1"/>
    </row>
    <row r="41" spans="9:11" ht="15.75" customHeight="1" x14ac:dyDescent="0.25">
      <c r="I41" s="1"/>
    </row>
    <row r="42" spans="9:11" ht="15.75" customHeight="1" x14ac:dyDescent="0.25">
      <c r="I42" s="1"/>
    </row>
    <row r="43" spans="9:11" ht="15.75" customHeight="1" x14ac:dyDescent="0.25">
      <c r="I43" s="1"/>
    </row>
    <row r="44" spans="9:11" ht="15.75" customHeight="1" x14ac:dyDescent="0.25">
      <c r="I44" s="1"/>
    </row>
    <row r="45" spans="9:11" ht="15.75" customHeight="1" x14ac:dyDescent="0.25">
      <c r="I45" s="1"/>
    </row>
    <row r="46" spans="9:11" ht="15.75" customHeight="1" x14ac:dyDescent="0.25">
      <c r="I46" s="1"/>
    </row>
    <row r="47" spans="9:11" ht="15.75" customHeight="1" x14ac:dyDescent="0.25">
      <c r="I47" s="1"/>
    </row>
    <row r="48" spans="9:11" ht="15.75" customHeight="1" x14ac:dyDescent="0.25">
      <c r="I48" s="1"/>
    </row>
    <row r="49" spans="9:9" ht="15.75" customHeight="1" x14ac:dyDescent="0.25">
      <c r="I49" s="1"/>
    </row>
    <row r="50" spans="9:9" ht="15.75" customHeight="1" x14ac:dyDescent="0.25">
      <c r="I50" s="1"/>
    </row>
    <row r="51" spans="9:9" ht="15.75" customHeight="1" x14ac:dyDescent="0.25">
      <c r="I51" s="1"/>
    </row>
    <row r="52" spans="9:9" ht="15.75" customHeight="1" x14ac:dyDescent="0.25">
      <c r="I52" s="1"/>
    </row>
    <row r="53" spans="9:9" ht="15.75" customHeight="1" x14ac:dyDescent="0.25">
      <c r="I53" s="1"/>
    </row>
    <row r="54" spans="9:9" ht="15.75" customHeight="1" x14ac:dyDescent="0.25">
      <c r="I54" s="1"/>
    </row>
    <row r="55" spans="9:9" ht="15.75" customHeight="1" x14ac:dyDescent="0.25">
      <c r="I55" s="1"/>
    </row>
    <row r="56" spans="9:9" ht="15.75" customHeight="1" x14ac:dyDescent="0.25">
      <c r="I56" s="1"/>
    </row>
    <row r="57" spans="9:9" ht="15.75" customHeight="1" x14ac:dyDescent="0.25">
      <c r="I57" s="1"/>
    </row>
    <row r="58" spans="9:9" ht="15.75" customHeight="1" x14ac:dyDescent="0.25">
      <c r="I58" s="1"/>
    </row>
    <row r="59" spans="9:9" ht="15.75" customHeight="1" x14ac:dyDescent="0.25">
      <c r="I59" s="1"/>
    </row>
    <row r="60" spans="9:9" ht="15.75" customHeight="1" x14ac:dyDescent="0.25">
      <c r="I60" s="1"/>
    </row>
    <row r="61" spans="9:9" ht="15.75" customHeight="1" x14ac:dyDescent="0.25">
      <c r="I61" s="1"/>
    </row>
    <row r="62" spans="9:9" ht="15.75" customHeight="1" x14ac:dyDescent="0.25">
      <c r="I62" s="1"/>
    </row>
    <row r="63" spans="9:9" ht="15.75" customHeight="1" x14ac:dyDescent="0.25">
      <c r="I63" s="1"/>
    </row>
    <row r="64" spans="9:9" ht="15.75" customHeight="1" x14ac:dyDescent="0.25">
      <c r="I64" s="1"/>
    </row>
    <row r="65" spans="9:9" ht="15.75" customHeight="1" x14ac:dyDescent="0.25">
      <c r="I65" s="1"/>
    </row>
    <row r="66" spans="9:9" ht="15.75" customHeight="1" x14ac:dyDescent="0.25">
      <c r="I66" s="1"/>
    </row>
    <row r="67" spans="9:9" ht="15.75" customHeight="1" x14ac:dyDescent="0.25">
      <c r="I67" s="1"/>
    </row>
    <row r="68" spans="9:9" ht="15.75" customHeight="1" x14ac:dyDescent="0.25">
      <c r="I68" s="1"/>
    </row>
    <row r="69" spans="9:9" ht="15.75" customHeight="1" x14ac:dyDescent="0.25">
      <c r="I69" s="1"/>
    </row>
    <row r="70" spans="9:9" ht="15.75" customHeight="1" x14ac:dyDescent="0.25">
      <c r="I70" s="1"/>
    </row>
    <row r="71" spans="9:9" ht="15.75" customHeight="1" x14ac:dyDescent="0.25">
      <c r="I71" s="1"/>
    </row>
    <row r="72" spans="9:9" ht="15.75" customHeight="1" x14ac:dyDescent="0.25">
      <c r="I72" s="1"/>
    </row>
    <row r="73" spans="9:9" ht="15.75" customHeight="1" x14ac:dyDescent="0.25">
      <c r="I73" s="1"/>
    </row>
    <row r="74" spans="9:9" ht="15.75" customHeight="1" x14ac:dyDescent="0.25">
      <c r="I74" s="1"/>
    </row>
    <row r="75" spans="9:9" ht="15.75" customHeight="1" x14ac:dyDescent="0.25">
      <c r="I75" s="1"/>
    </row>
    <row r="76" spans="9:9" ht="15.75" customHeight="1" x14ac:dyDescent="0.25">
      <c r="I76" s="1"/>
    </row>
    <row r="77" spans="9:9" ht="15.75" customHeight="1" x14ac:dyDescent="0.25">
      <c r="I77" s="1"/>
    </row>
    <row r="78" spans="9:9" ht="15.75" customHeight="1" x14ac:dyDescent="0.25">
      <c r="I78" s="1"/>
    </row>
    <row r="79" spans="9:9" ht="15.75" customHeight="1" x14ac:dyDescent="0.25">
      <c r="I79" s="1"/>
    </row>
    <row r="80" spans="9:9" ht="15.75" customHeight="1" x14ac:dyDescent="0.25">
      <c r="I80" s="1"/>
    </row>
    <row r="81" spans="9:9" ht="15.75" customHeight="1" x14ac:dyDescent="0.25">
      <c r="I81" s="1"/>
    </row>
    <row r="82" spans="9:9" ht="15.75" customHeight="1" x14ac:dyDescent="0.25">
      <c r="I82" s="1"/>
    </row>
    <row r="83" spans="9:9" ht="15.75" customHeight="1" x14ac:dyDescent="0.25">
      <c r="I83" s="1"/>
    </row>
    <row r="84" spans="9:9" ht="15.75" customHeight="1" x14ac:dyDescent="0.25">
      <c r="I84" s="1"/>
    </row>
    <row r="85" spans="9:9" ht="15.75" customHeight="1" x14ac:dyDescent="0.25">
      <c r="I85" s="1"/>
    </row>
    <row r="86" spans="9:9" ht="15.75" customHeight="1" x14ac:dyDescent="0.25">
      <c r="I86" s="1"/>
    </row>
    <row r="87" spans="9:9" ht="15.75" customHeight="1" x14ac:dyDescent="0.25">
      <c r="I87" s="1"/>
    </row>
    <row r="88" spans="9:9" ht="15.75" customHeight="1" x14ac:dyDescent="0.25">
      <c r="I88" s="1"/>
    </row>
    <row r="89" spans="9:9" ht="15.75" customHeight="1" x14ac:dyDescent="0.25">
      <c r="I89" s="1"/>
    </row>
    <row r="90" spans="9:9" ht="15.75" customHeight="1" x14ac:dyDescent="0.25">
      <c r="I90" s="1"/>
    </row>
    <row r="91" spans="9:9" ht="15.75" customHeight="1" x14ac:dyDescent="0.25">
      <c r="I91" s="1"/>
    </row>
    <row r="92" spans="9:9" ht="15.75" customHeight="1" x14ac:dyDescent="0.25">
      <c r="I92" s="1"/>
    </row>
    <row r="93" spans="9:9" ht="15.75" customHeight="1" x14ac:dyDescent="0.25">
      <c r="I93" s="1"/>
    </row>
    <row r="94" spans="9:9" ht="15.75" customHeight="1" x14ac:dyDescent="0.25">
      <c r="I94" s="1"/>
    </row>
    <row r="95" spans="9:9" ht="15.75" customHeight="1" x14ac:dyDescent="0.25">
      <c r="I95" s="1"/>
    </row>
    <row r="96" spans="9:9" ht="15.75" customHeight="1" x14ac:dyDescent="0.25">
      <c r="I96" s="1"/>
    </row>
    <row r="97" spans="9:9" ht="15.75" customHeight="1" x14ac:dyDescent="0.25">
      <c r="I97" s="1"/>
    </row>
    <row r="98" spans="9:9" ht="15.75" customHeight="1" x14ac:dyDescent="0.25">
      <c r="I98" s="1"/>
    </row>
    <row r="99" spans="9:9" ht="15.75" customHeight="1" x14ac:dyDescent="0.25">
      <c r="I99" s="1"/>
    </row>
    <row r="100" spans="9:9" ht="15.75" customHeight="1" x14ac:dyDescent="0.25">
      <c r="I100" s="1"/>
    </row>
    <row r="101" spans="9:9" ht="15.75" customHeight="1" x14ac:dyDescent="0.25">
      <c r="I101" s="1"/>
    </row>
    <row r="102" spans="9:9" ht="15.75" customHeight="1" x14ac:dyDescent="0.25">
      <c r="I102" s="1"/>
    </row>
    <row r="103" spans="9:9" ht="15.75" customHeight="1" x14ac:dyDescent="0.25">
      <c r="I103" s="1"/>
    </row>
    <row r="104" spans="9:9" ht="15.75" customHeight="1" x14ac:dyDescent="0.25">
      <c r="I104" s="1"/>
    </row>
    <row r="105" spans="9:9" ht="15.75" customHeight="1" x14ac:dyDescent="0.25">
      <c r="I105" s="1"/>
    </row>
    <row r="106" spans="9:9" ht="15.75" customHeight="1" x14ac:dyDescent="0.25">
      <c r="I106" s="1"/>
    </row>
    <row r="107" spans="9:9" ht="15.75" customHeight="1" x14ac:dyDescent="0.25">
      <c r="I107" s="1"/>
    </row>
    <row r="108" spans="9:9" ht="15.75" customHeight="1" x14ac:dyDescent="0.25">
      <c r="I108" s="1"/>
    </row>
    <row r="109" spans="9:9" ht="15.75" customHeight="1" x14ac:dyDescent="0.25">
      <c r="I109" s="1"/>
    </row>
    <row r="110" spans="9:9" ht="15.75" customHeight="1" x14ac:dyDescent="0.25">
      <c r="I110" s="1"/>
    </row>
    <row r="111" spans="9:9" ht="15.75" customHeight="1" x14ac:dyDescent="0.25">
      <c r="I111" s="1"/>
    </row>
    <row r="112" spans="9:9" ht="15.75" customHeight="1" x14ac:dyDescent="0.25">
      <c r="I112" s="1"/>
    </row>
    <row r="113" spans="9:9" ht="15.75" customHeight="1" x14ac:dyDescent="0.25">
      <c r="I113" s="1"/>
    </row>
    <row r="114" spans="9:9" ht="15.75" customHeight="1" x14ac:dyDescent="0.25">
      <c r="I114" s="1"/>
    </row>
    <row r="115" spans="9:9" ht="15.75" customHeight="1" x14ac:dyDescent="0.25">
      <c r="I115" s="1"/>
    </row>
    <row r="116" spans="9:9" ht="15.75" customHeight="1" x14ac:dyDescent="0.25">
      <c r="I116" s="1"/>
    </row>
    <row r="117" spans="9:9" ht="15.75" customHeight="1" x14ac:dyDescent="0.25">
      <c r="I117" s="1"/>
    </row>
    <row r="118" spans="9:9" ht="15.75" customHeight="1" x14ac:dyDescent="0.25">
      <c r="I118" s="1"/>
    </row>
    <row r="119" spans="9:9" ht="15.75" customHeight="1" x14ac:dyDescent="0.25">
      <c r="I119" s="1"/>
    </row>
    <row r="120" spans="9:9" ht="15.75" customHeight="1" x14ac:dyDescent="0.25">
      <c r="I120" s="1"/>
    </row>
    <row r="121" spans="9:9" ht="15.75" customHeight="1" x14ac:dyDescent="0.25">
      <c r="I121" s="1"/>
    </row>
    <row r="122" spans="9:9" ht="15.75" customHeight="1" x14ac:dyDescent="0.25">
      <c r="I122" s="1"/>
    </row>
    <row r="123" spans="9:9" ht="15.75" customHeight="1" x14ac:dyDescent="0.25">
      <c r="I123" s="1"/>
    </row>
    <row r="124" spans="9:9" ht="15.75" customHeight="1" x14ac:dyDescent="0.25">
      <c r="I124" s="1"/>
    </row>
    <row r="125" spans="9:9" ht="15.75" customHeight="1" x14ac:dyDescent="0.25">
      <c r="I125" s="1"/>
    </row>
    <row r="126" spans="9:9" ht="15.75" customHeight="1" x14ac:dyDescent="0.25">
      <c r="I126" s="1"/>
    </row>
    <row r="127" spans="9:9" ht="15.75" customHeight="1" x14ac:dyDescent="0.25">
      <c r="I127" s="1"/>
    </row>
    <row r="128" spans="9:9" ht="15.75" customHeight="1" x14ac:dyDescent="0.25">
      <c r="I128" s="1"/>
    </row>
    <row r="129" spans="9:9" ht="15.75" customHeight="1" x14ac:dyDescent="0.25">
      <c r="I129" s="1"/>
    </row>
    <row r="130" spans="9:9" ht="15.75" customHeight="1" x14ac:dyDescent="0.25">
      <c r="I130" s="1"/>
    </row>
    <row r="131" spans="9:9" ht="15.75" customHeight="1" x14ac:dyDescent="0.25">
      <c r="I131" s="1"/>
    </row>
    <row r="132" spans="9:9" ht="15.75" customHeight="1" x14ac:dyDescent="0.25">
      <c r="I132" s="1"/>
    </row>
    <row r="133" spans="9:9" ht="15.75" customHeight="1" x14ac:dyDescent="0.25">
      <c r="I133" s="1"/>
    </row>
    <row r="134" spans="9:9" ht="15.75" customHeight="1" x14ac:dyDescent="0.25">
      <c r="I134" s="1"/>
    </row>
    <row r="135" spans="9:9" ht="15.75" customHeight="1" x14ac:dyDescent="0.25">
      <c r="I135" s="1"/>
    </row>
    <row r="136" spans="9:9" ht="15.75" customHeight="1" x14ac:dyDescent="0.25">
      <c r="I136" s="1"/>
    </row>
    <row r="137" spans="9:9" ht="15.75" customHeight="1" x14ac:dyDescent="0.25">
      <c r="I137" s="1"/>
    </row>
    <row r="138" spans="9:9" ht="15.75" customHeight="1" x14ac:dyDescent="0.25">
      <c r="I138" s="1"/>
    </row>
    <row r="139" spans="9:9" ht="15.75" customHeight="1" x14ac:dyDescent="0.25">
      <c r="I139" s="1"/>
    </row>
    <row r="140" spans="9:9" ht="15.75" customHeight="1" x14ac:dyDescent="0.25">
      <c r="I140" s="1"/>
    </row>
    <row r="141" spans="9:9" ht="15.75" customHeight="1" x14ac:dyDescent="0.25">
      <c r="I141" s="1"/>
    </row>
    <row r="142" spans="9:9" ht="15.75" customHeight="1" x14ac:dyDescent="0.25">
      <c r="I142" s="1"/>
    </row>
    <row r="143" spans="9:9" ht="15.75" customHeight="1" x14ac:dyDescent="0.25">
      <c r="I143" s="1"/>
    </row>
    <row r="144" spans="9:9" ht="15.75" customHeight="1" x14ac:dyDescent="0.25">
      <c r="I144" s="1"/>
    </row>
    <row r="145" spans="9:9" ht="15.75" customHeight="1" x14ac:dyDescent="0.25">
      <c r="I145" s="1"/>
    </row>
    <row r="146" spans="9:9" ht="15.75" customHeight="1" x14ac:dyDescent="0.25">
      <c r="I146" s="1"/>
    </row>
    <row r="147" spans="9:9" ht="15.75" customHeight="1" x14ac:dyDescent="0.25">
      <c r="I147" s="1"/>
    </row>
    <row r="148" spans="9:9" ht="15.75" customHeight="1" x14ac:dyDescent="0.25">
      <c r="I148" s="1"/>
    </row>
    <row r="149" spans="9:9" ht="15.75" customHeight="1" x14ac:dyDescent="0.25">
      <c r="I149" s="1"/>
    </row>
    <row r="150" spans="9:9" ht="15.75" customHeight="1" x14ac:dyDescent="0.25">
      <c r="I150" s="1"/>
    </row>
    <row r="151" spans="9:9" ht="15.75" customHeight="1" x14ac:dyDescent="0.25">
      <c r="I151" s="1"/>
    </row>
    <row r="152" spans="9:9" ht="15.75" customHeight="1" x14ac:dyDescent="0.25">
      <c r="I152" s="1"/>
    </row>
    <row r="153" spans="9:9" ht="15.75" customHeight="1" x14ac:dyDescent="0.25">
      <c r="I153" s="1"/>
    </row>
    <row r="154" spans="9:9" ht="15.75" customHeight="1" x14ac:dyDescent="0.25">
      <c r="I154" s="1"/>
    </row>
    <row r="155" spans="9:9" ht="15.75" customHeight="1" x14ac:dyDescent="0.25">
      <c r="I155" s="1"/>
    </row>
    <row r="156" spans="9:9" ht="15.75" customHeight="1" x14ac:dyDescent="0.25">
      <c r="I156" s="1"/>
    </row>
    <row r="157" spans="9:9" ht="15.75" customHeight="1" x14ac:dyDescent="0.25">
      <c r="I157" s="1"/>
    </row>
    <row r="158" spans="9:9" ht="15.75" customHeight="1" x14ac:dyDescent="0.25">
      <c r="I158" s="1"/>
    </row>
    <row r="159" spans="9:9" ht="15.75" customHeight="1" x14ac:dyDescent="0.25">
      <c r="I159" s="1"/>
    </row>
    <row r="160" spans="9:9" ht="15.75" customHeight="1" x14ac:dyDescent="0.25">
      <c r="I160" s="1"/>
    </row>
    <row r="161" spans="9:9" ht="15.75" customHeight="1" x14ac:dyDescent="0.25">
      <c r="I161" s="1"/>
    </row>
    <row r="162" spans="9:9" ht="15.75" customHeight="1" x14ac:dyDescent="0.25">
      <c r="I162" s="1"/>
    </row>
    <row r="163" spans="9:9" ht="15.75" customHeight="1" x14ac:dyDescent="0.25">
      <c r="I163" s="1"/>
    </row>
    <row r="164" spans="9:9" ht="15.75" customHeight="1" x14ac:dyDescent="0.25">
      <c r="I164" s="1"/>
    </row>
    <row r="165" spans="9:9" ht="15.75" customHeight="1" x14ac:dyDescent="0.25">
      <c r="I165" s="1"/>
    </row>
    <row r="166" spans="9:9" ht="15.75" customHeight="1" x14ac:dyDescent="0.25">
      <c r="I166" s="1"/>
    </row>
    <row r="167" spans="9:9" ht="15.75" customHeight="1" x14ac:dyDescent="0.25">
      <c r="I167" s="1"/>
    </row>
    <row r="168" spans="9:9" ht="15.75" customHeight="1" x14ac:dyDescent="0.25">
      <c r="I168" s="1"/>
    </row>
    <row r="169" spans="9:9" ht="15.75" customHeight="1" x14ac:dyDescent="0.25">
      <c r="I169" s="1"/>
    </row>
    <row r="170" spans="9:9" ht="15.75" customHeight="1" x14ac:dyDescent="0.25">
      <c r="I170" s="1"/>
    </row>
    <row r="171" spans="9:9" ht="15.75" customHeight="1" x14ac:dyDescent="0.25">
      <c r="I171" s="1"/>
    </row>
    <row r="172" spans="9:9" ht="15.75" customHeight="1" x14ac:dyDescent="0.25">
      <c r="I172" s="1"/>
    </row>
    <row r="173" spans="9:9" ht="15.75" customHeight="1" x14ac:dyDescent="0.25">
      <c r="I173" s="1"/>
    </row>
    <row r="174" spans="9:9" ht="15.75" customHeight="1" x14ac:dyDescent="0.25">
      <c r="I174" s="1"/>
    </row>
    <row r="175" spans="9:9" ht="15.75" customHeight="1" x14ac:dyDescent="0.25">
      <c r="I175" s="1"/>
    </row>
    <row r="176" spans="9:9" ht="15.75" customHeight="1" x14ac:dyDescent="0.25">
      <c r="I176" s="1"/>
    </row>
    <row r="177" spans="9:9" ht="15.75" customHeight="1" x14ac:dyDescent="0.25">
      <c r="I177" s="1"/>
    </row>
    <row r="178" spans="9:9" ht="15.75" customHeight="1" x14ac:dyDescent="0.25">
      <c r="I178" s="1"/>
    </row>
    <row r="179" spans="9:9" ht="15.75" customHeight="1" x14ac:dyDescent="0.25">
      <c r="I179" s="1"/>
    </row>
    <row r="180" spans="9:9" ht="15.75" customHeight="1" x14ac:dyDescent="0.25">
      <c r="I180" s="1"/>
    </row>
    <row r="181" spans="9:9" ht="15.75" customHeight="1" x14ac:dyDescent="0.25">
      <c r="I181" s="1"/>
    </row>
    <row r="182" spans="9:9" ht="15.75" customHeight="1" x14ac:dyDescent="0.25">
      <c r="I182" s="1"/>
    </row>
    <row r="183" spans="9:9" ht="15.75" customHeight="1" x14ac:dyDescent="0.25">
      <c r="I183" s="1"/>
    </row>
    <row r="184" spans="9:9" ht="15.75" customHeight="1" x14ac:dyDescent="0.25">
      <c r="I184" s="1"/>
    </row>
    <row r="185" spans="9:9" ht="15.75" customHeight="1" x14ac:dyDescent="0.25">
      <c r="I185" s="1"/>
    </row>
    <row r="186" spans="9:9" ht="15.75" customHeight="1" x14ac:dyDescent="0.25">
      <c r="I186" s="1"/>
    </row>
    <row r="187" spans="9:9" ht="15.75" customHeight="1" x14ac:dyDescent="0.25">
      <c r="I187" s="1"/>
    </row>
    <row r="188" spans="9:9" ht="15.75" customHeight="1" x14ac:dyDescent="0.25">
      <c r="I188" s="1"/>
    </row>
    <row r="189" spans="9:9" ht="15.75" customHeight="1" x14ac:dyDescent="0.25">
      <c r="I189" s="1"/>
    </row>
    <row r="190" spans="9:9" ht="15.75" customHeight="1" x14ac:dyDescent="0.25">
      <c r="I190" s="1"/>
    </row>
    <row r="191" spans="9:9" ht="15.75" customHeight="1" x14ac:dyDescent="0.25">
      <c r="I191" s="1"/>
    </row>
    <row r="192" spans="9:9" ht="15.75" customHeight="1" x14ac:dyDescent="0.25">
      <c r="I192" s="1"/>
    </row>
    <row r="193" spans="9:9" ht="15.75" customHeight="1" x14ac:dyDescent="0.25">
      <c r="I193" s="1"/>
    </row>
    <row r="194" spans="9:9" ht="15.75" customHeight="1" x14ac:dyDescent="0.25">
      <c r="I194" s="1"/>
    </row>
    <row r="195" spans="9:9" ht="15.75" customHeight="1" x14ac:dyDescent="0.25">
      <c r="I195" s="1"/>
    </row>
    <row r="196" spans="9:9" ht="15.75" customHeight="1" x14ac:dyDescent="0.25">
      <c r="I196" s="1"/>
    </row>
    <row r="197" spans="9:9" ht="15.75" customHeight="1" x14ac:dyDescent="0.25">
      <c r="I197" s="1"/>
    </row>
    <row r="198" spans="9:9" ht="15.75" customHeight="1" x14ac:dyDescent="0.25">
      <c r="I198" s="1"/>
    </row>
    <row r="199" spans="9:9" ht="15.75" customHeight="1" x14ac:dyDescent="0.25">
      <c r="I199" s="1"/>
    </row>
    <row r="200" spans="9:9" ht="15.75" customHeight="1" x14ac:dyDescent="0.25">
      <c r="I200" s="1"/>
    </row>
    <row r="201" spans="9:9" ht="15.75" customHeight="1" x14ac:dyDescent="0.25">
      <c r="I201" s="1"/>
    </row>
    <row r="202" spans="9:9" ht="15.75" customHeight="1" x14ac:dyDescent="0.25">
      <c r="I202" s="1"/>
    </row>
    <row r="203" spans="9:9" ht="15.75" customHeight="1" x14ac:dyDescent="0.25">
      <c r="I203" s="1"/>
    </row>
    <row r="204" spans="9:9" ht="15.75" customHeight="1" x14ac:dyDescent="0.25">
      <c r="I204" s="1"/>
    </row>
    <row r="205" spans="9:9" ht="15.75" customHeight="1" x14ac:dyDescent="0.25">
      <c r="I205" s="1"/>
    </row>
    <row r="206" spans="9:9" ht="15.75" customHeight="1" x14ac:dyDescent="0.25">
      <c r="I206" s="1"/>
    </row>
    <row r="207" spans="9:9" ht="15.75" customHeight="1" x14ac:dyDescent="0.25">
      <c r="I207" s="1"/>
    </row>
    <row r="208" spans="9:9" ht="15.75" customHeight="1" x14ac:dyDescent="0.25">
      <c r="I208" s="1"/>
    </row>
    <row r="209" spans="9:9" ht="15.75" customHeight="1" x14ac:dyDescent="0.25">
      <c r="I209" s="1"/>
    </row>
    <row r="210" spans="9:9" ht="15.75" customHeight="1" x14ac:dyDescent="0.25">
      <c r="I210" s="1"/>
    </row>
    <row r="211" spans="9:9" ht="15.75" customHeight="1" x14ac:dyDescent="0.25">
      <c r="I211" s="1"/>
    </row>
    <row r="212" spans="9:9" ht="15.75" customHeight="1" x14ac:dyDescent="0.25">
      <c r="I212" s="1"/>
    </row>
    <row r="213" spans="9:9" ht="15.75" customHeight="1" x14ac:dyDescent="0.25">
      <c r="I213" s="1"/>
    </row>
    <row r="214" spans="9:9" ht="15.75" customHeight="1" x14ac:dyDescent="0.25">
      <c r="I214" s="1"/>
    </row>
    <row r="215" spans="9:9" ht="15.75" customHeight="1" x14ac:dyDescent="0.25">
      <c r="I215" s="1"/>
    </row>
    <row r="216" spans="9:9" ht="15.75" customHeight="1" x14ac:dyDescent="0.25">
      <c r="I216" s="1"/>
    </row>
    <row r="217" spans="9:9" ht="15.75" customHeight="1" x14ac:dyDescent="0.25">
      <c r="I217" s="1"/>
    </row>
    <row r="218" spans="9:9" ht="15.75" customHeight="1" x14ac:dyDescent="0.25">
      <c r="I218" s="1"/>
    </row>
    <row r="219" spans="9:9" ht="15.75" customHeight="1" x14ac:dyDescent="0.25">
      <c r="I219" s="1"/>
    </row>
    <row r="220" spans="9:9" ht="15.75" customHeight="1" x14ac:dyDescent="0.25">
      <c r="I220" s="1"/>
    </row>
    <row r="221" spans="9:9" ht="15.75" customHeight="1" x14ac:dyDescent="0.25">
      <c r="I221" s="1"/>
    </row>
    <row r="222" spans="9:9" ht="15.75" customHeight="1" x14ac:dyDescent="0.25">
      <c r="I222" s="1"/>
    </row>
    <row r="223" spans="9:9" ht="15.75" customHeight="1" x14ac:dyDescent="0.25">
      <c r="I223" s="1"/>
    </row>
    <row r="224" spans="9:9" ht="15.75" customHeight="1" x14ac:dyDescent="0.25">
      <c r="I224" s="1"/>
    </row>
    <row r="225" spans="9:9" ht="15.75" customHeight="1" x14ac:dyDescent="0.25">
      <c r="I225" s="1"/>
    </row>
    <row r="226" spans="9:9" ht="15.75" customHeight="1" x14ac:dyDescent="0.25">
      <c r="I226" s="1"/>
    </row>
    <row r="227" spans="9:9" ht="15.75" customHeight="1" x14ac:dyDescent="0.25">
      <c r="I227" s="1"/>
    </row>
    <row r="228" spans="9:9" ht="15.75" customHeight="1" x14ac:dyDescent="0.25">
      <c r="I228" s="1"/>
    </row>
    <row r="229" spans="9:9" ht="15.75" customHeight="1" x14ac:dyDescent="0.25">
      <c r="I229" s="1"/>
    </row>
    <row r="230" spans="9:9" ht="15.75" customHeight="1" x14ac:dyDescent="0.25">
      <c r="I230" s="1"/>
    </row>
    <row r="231" spans="9:9" ht="15.75" customHeight="1" x14ac:dyDescent="0.25">
      <c r="I231" s="1"/>
    </row>
    <row r="232" spans="9:9" ht="15.75" customHeight="1" x14ac:dyDescent="0.25">
      <c r="I232" s="1"/>
    </row>
    <row r="233" spans="9:9" ht="15.75" customHeight="1" x14ac:dyDescent="0.25">
      <c r="I233" s="1"/>
    </row>
    <row r="234" spans="9:9" ht="15.75" customHeight="1" x14ac:dyDescent="0.25">
      <c r="I234" s="1"/>
    </row>
    <row r="235" spans="9:9" ht="15.75" customHeight="1" x14ac:dyDescent="0.25">
      <c r="I235" s="1"/>
    </row>
    <row r="236" spans="9:9" ht="15.75" customHeight="1" x14ac:dyDescent="0.25">
      <c r="I236" s="1"/>
    </row>
    <row r="237" spans="9:9" ht="15.75" customHeight="1" x14ac:dyDescent="0.25">
      <c r="I237" s="1"/>
    </row>
    <row r="238" spans="9:9" ht="15.75" customHeight="1" x14ac:dyDescent="0.25">
      <c r="I238" s="1"/>
    </row>
    <row r="239" spans="9:9" ht="15.75" customHeight="1" x14ac:dyDescent="0.25">
      <c r="I239" s="1"/>
    </row>
    <row r="240" spans="9:9" ht="15.75" customHeight="1" x14ac:dyDescent="0.25">
      <c r="I240" s="1"/>
    </row>
    <row r="241" spans="9:9" ht="15.75" customHeight="1" x14ac:dyDescent="0.25">
      <c r="I241" s="1"/>
    </row>
    <row r="242" spans="9:9" ht="15.75" customHeight="1" x14ac:dyDescent="0.25">
      <c r="I242" s="1"/>
    </row>
    <row r="243" spans="9:9" ht="15.75" customHeight="1" x14ac:dyDescent="0.25">
      <c r="I243" s="1"/>
    </row>
    <row r="244" spans="9:9" ht="15.75" customHeight="1" x14ac:dyDescent="0.25">
      <c r="I244" s="1"/>
    </row>
    <row r="245" spans="9:9" ht="15.75" customHeight="1" x14ac:dyDescent="0.25">
      <c r="I245" s="1"/>
    </row>
    <row r="246" spans="9:9" ht="15.75" customHeight="1" x14ac:dyDescent="0.25">
      <c r="I246" s="1"/>
    </row>
    <row r="247" spans="9:9" ht="15.75" customHeight="1" x14ac:dyDescent="0.25">
      <c r="I247" s="1"/>
    </row>
    <row r="248" spans="9:9" ht="15.75" customHeight="1" x14ac:dyDescent="0.25">
      <c r="I248" s="1"/>
    </row>
    <row r="249" spans="9:9" ht="15.75" customHeight="1" x14ac:dyDescent="0.25">
      <c r="I249" s="1"/>
    </row>
    <row r="250" spans="9:9" ht="15.75" customHeight="1" x14ac:dyDescent="0.25">
      <c r="I250" s="1"/>
    </row>
    <row r="251" spans="9:9" ht="15.75" customHeight="1" x14ac:dyDescent="0.25">
      <c r="I251" s="1"/>
    </row>
    <row r="252" spans="9:9" ht="15.75" customHeight="1" x14ac:dyDescent="0.25">
      <c r="I252" s="1"/>
    </row>
    <row r="253" spans="9:9" ht="15.75" customHeight="1" x14ac:dyDescent="0.25">
      <c r="I253" s="1"/>
    </row>
    <row r="254" spans="9:9" ht="15.75" customHeight="1" x14ac:dyDescent="0.25">
      <c r="I254" s="1"/>
    </row>
    <row r="255" spans="9:9" ht="15.75" customHeight="1" x14ac:dyDescent="0.25">
      <c r="I255" s="1"/>
    </row>
    <row r="256" spans="9:9" ht="15.75" customHeight="1" x14ac:dyDescent="0.25">
      <c r="I256" s="1"/>
    </row>
    <row r="257" spans="9:9" ht="15.75" customHeight="1" x14ac:dyDescent="0.25">
      <c r="I257" s="1"/>
    </row>
    <row r="258" spans="9:9" ht="15.75" customHeight="1" x14ac:dyDescent="0.25">
      <c r="I258" s="1"/>
    </row>
    <row r="259" spans="9:9" ht="15.75" customHeight="1" x14ac:dyDescent="0.25">
      <c r="I259" s="1"/>
    </row>
    <row r="260" spans="9:9" ht="15.75" customHeight="1" x14ac:dyDescent="0.25">
      <c r="I260" s="1"/>
    </row>
    <row r="261" spans="9:9" ht="15.75" customHeight="1" x14ac:dyDescent="0.25">
      <c r="I261" s="1"/>
    </row>
    <row r="262" spans="9:9" ht="15.75" customHeight="1" x14ac:dyDescent="0.25">
      <c r="I262" s="1"/>
    </row>
    <row r="263" spans="9:9" ht="15.75" customHeight="1" x14ac:dyDescent="0.25">
      <c r="I263" s="1"/>
    </row>
    <row r="264" spans="9:9" ht="15.75" customHeight="1" x14ac:dyDescent="0.25">
      <c r="I264" s="1"/>
    </row>
    <row r="265" spans="9:9" ht="15.75" customHeight="1" x14ac:dyDescent="0.25">
      <c r="I265" s="1"/>
    </row>
    <row r="266" spans="9:9" ht="15.75" customHeight="1" x14ac:dyDescent="0.25">
      <c r="I266" s="1"/>
    </row>
    <row r="267" spans="9:9" ht="15.75" customHeight="1" x14ac:dyDescent="0.25">
      <c r="I267" s="1"/>
    </row>
    <row r="268" spans="9:9" ht="15.75" customHeight="1" x14ac:dyDescent="0.25">
      <c r="I268" s="1"/>
    </row>
    <row r="269" spans="9:9" ht="15.75" customHeight="1" x14ac:dyDescent="0.25">
      <c r="I269" s="1"/>
    </row>
    <row r="270" spans="9:9" ht="15.75" customHeight="1" x14ac:dyDescent="0.25">
      <c r="I270" s="1"/>
    </row>
    <row r="271" spans="9:9" ht="15.75" customHeight="1" x14ac:dyDescent="0.25">
      <c r="I271" s="1"/>
    </row>
    <row r="272" spans="9:9" ht="15.75" customHeight="1" x14ac:dyDescent="0.25">
      <c r="I272" s="1"/>
    </row>
    <row r="273" spans="9:9" ht="15.75" customHeight="1" x14ac:dyDescent="0.25">
      <c r="I273" s="1"/>
    </row>
    <row r="274" spans="9:9" ht="15.75" customHeight="1" x14ac:dyDescent="0.25">
      <c r="I274" s="1"/>
    </row>
    <row r="275" spans="9:9" ht="15.75" customHeight="1" x14ac:dyDescent="0.25">
      <c r="I275" s="1"/>
    </row>
    <row r="276" spans="9:9" ht="15.75" customHeight="1" x14ac:dyDescent="0.25">
      <c r="I276" s="1"/>
    </row>
    <row r="277" spans="9:9" ht="15.75" customHeight="1" x14ac:dyDescent="0.25">
      <c r="I277" s="1"/>
    </row>
    <row r="278" spans="9:9" ht="15.75" customHeight="1" x14ac:dyDescent="0.25">
      <c r="I278" s="1"/>
    </row>
    <row r="279" spans="9:9" ht="15.75" customHeight="1" x14ac:dyDescent="0.25">
      <c r="I279" s="1"/>
    </row>
    <row r="280" spans="9:9" ht="15.75" customHeight="1" x14ac:dyDescent="0.25">
      <c r="I280" s="1"/>
    </row>
    <row r="281" spans="9:9" ht="15.75" customHeight="1" x14ac:dyDescent="0.25">
      <c r="I281" s="1"/>
    </row>
    <row r="282" spans="9:9" ht="15.75" customHeight="1" x14ac:dyDescent="0.25">
      <c r="I282" s="1"/>
    </row>
    <row r="283" spans="9:9" ht="15.75" customHeight="1" x14ac:dyDescent="0.25">
      <c r="I283" s="1"/>
    </row>
    <row r="284" spans="9:9" ht="15.75" customHeight="1" x14ac:dyDescent="0.25">
      <c r="I284" s="1"/>
    </row>
    <row r="285" spans="9:9" ht="15.75" customHeight="1" x14ac:dyDescent="0.25">
      <c r="I285" s="1"/>
    </row>
    <row r="286" spans="9:9" ht="15.75" customHeight="1" x14ac:dyDescent="0.25">
      <c r="I286" s="1"/>
    </row>
    <row r="287" spans="9:9" ht="15.75" customHeight="1" x14ac:dyDescent="0.25">
      <c r="I287" s="1"/>
    </row>
    <row r="288" spans="9:9" ht="15.75" customHeight="1" x14ac:dyDescent="0.25">
      <c r="I288" s="1"/>
    </row>
    <row r="289" spans="9:9" ht="15.75" customHeight="1" x14ac:dyDescent="0.25">
      <c r="I289" s="1"/>
    </row>
    <row r="290" spans="9:9" ht="15.75" customHeight="1" x14ac:dyDescent="0.25">
      <c r="I290" s="1"/>
    </row>
    <row r="291" spans="9:9" ht="15.75" customHeight="1" x14ac:dyDescent="0.25">
      <c r="I291" s="1"/>
    </row>
    <row r="292" spans="9:9" ht="15.75" customHeight="1" x14ac:dyDescent="0.25">
      <c r="I292" s="1"/>
    </row>
    <row r="293" spans="9:9" ht="15.75" customHeight="1" x14ac:dyDescent="0.25">
      <c r="I293" s="1"/>
    </row>
    <row r="294" spans="9:9" ht="15.75" customHeight="1" x14ac:dyDescent="0.25">
      <c r="I294" s="1"/>
    </row>
    <row r="295" spans="9:9" ht="15.75" customHeight="1" x14ac:dyDescent="0.25">
      <c r="I295" s="1"/>
    </row>
    <row r="296" spans="9:9" ht="15.75" customHeight="1" x14ac:dyDescent="0.25">
      <c r="I296" s="1"/>
    </row>
    <row r="297" spans="9:9" ht="15.75" customHeight="1" x14ac:dyDescent="0.25">
      <c r="I297" s="1"/>
    </row>
    <row r="298" spans="9:9" ht="15.75" customHeight="1" x14ac:dyDescent="0.25">
      <c r="I298" s="1"/>
    </row>
    <row r="299" spans="9:9" ht="15.75" customHeight="1" x14ac:dyDescent="0.25">
      <c r="I299" s="1"/>
    </row>
    <row r="300" spans="9:9" ht="15.75" customHeight="1" x14ac:dyDescent="0.25">
      <c r="I300" s="1"/>
    </row>
    <row r="301" spans="9:9" ht="15.75" customHeight="1" x14ac:dyDescent="0.25">
      <c r="I301" s="1"/>
    </row>
    <row r="302" spans="9:9" ht="15.75" customHeight="1" x14ac:dyDescent="0.25">
      <c r="I302" s="1"/>
    </row>
    <row r="303" spans="9:9" ht="15.75" customHeight="1" x14ac:dyDescent="0.25">
      <c r="I303" s="1"/>
    </row>
    <row r="304" spans="9:9" ht="15.75" customHeight="1" x14ac:dyDescent="0.25">
      <c r="I304" s="1"/>
    </row>
    <row r="305" spans="9:9" ht="15.75" customHeight="1" x14ac:dyDescent="0.25">
      <c r="I305" s="1"/>
    </row>
    <row r="306" spans="9:9" ht="15.75" customHeight="1" x14ac:dyDescent="0.25">
      <c r="I306" s="1"/>
    </row>
    <row r="307" spans="9:9" ht="15.75" customHeight="1" x14ac:dyDescent="0.25">
      <c r="I307" s="1"/>
    </row>
    <row r="308" spans="9:9" ht="15.75" customHeight="1" x14ac:dyDescent="0.25">
      <c r="I308" s="1"/>
    </row>
    <row r="309" spans="9:9" ht="15.75" customHeight="1" x14ac:dyDescent="0.25">
      <c r="I309" s="1"/>
    </row>
    <row r="310" spans="9:9" ht="15.75" customHeight="1" x14ac:dyDescent="0.25">
      <c r="I310" s="1"/>
    </row>
    <row r="311" spans="9:9" ht="15.75" customHeight="1" x14ac:dyDescent="0.25">
      <c r="I311" s="1"/>
    </row>
    <row r="312" spans="9:9" ht="15.75" customHeight="1" x14ac:dyDescent="0.25">
      <c r="I312" s="1"/>
    </row>
    <row r="313" spans="9:9" ht="15.75" customHeight="1" x14ac:dyDescent="0.25">
      <c r="I313" s="1"/>
    </row>
    <row r="314" spans="9:9" ht="15.75" customHeight="1" x14ac:dyDescent="0.25">
      <c r="I314" s="1"/>
    </row>
    <row r="315" spans="9:9" ht="15.75" customHeight="1" x14ac:dyDescent="0.25">
      <c r="I315" s="1"/>
    </row>
    <row r="316" spans="9:9" ht="15.75" customHeight="1" x14ac:dyDescent="0.25">
      <c r="I316" s="1"/>
    </row>
    <row r="317" spans="9:9" ht="15.75" customHeight="1" x14ac:dyDescent="0.25">
      <c r="I317" s="1"/>
    </row>
    <row r="318" spans="9:9" ht="15.75" customHeight="1" x14ac:dyDescent="0.25">
      <c r="I318" s="1"/>
    </row>
    <row r="319" spans="9:9" ht="15.75" customHeight="1" x14ac:dyDescent="0.25">
      <c r="I319" s="1"/>
    </row>
    <row r="320" spans="9:9" ht="15.75" customHeight="1" x14ac:dyDescent="0.25">
      <c r="I320" s="1"/>
    </row>
    <row r="321" spans="9:9" ht="15.75" customHeight="1" x14ac:dyDescent="0.25">
      <c r="I321" s="1"/>
    </row>
    <row r="322" spans="9:9" ht="15.75" customHeight="1" x14ac:dyDescent="0.25">
      <c r="I322" s="1"/>
    </row>
    <row r="323" spans="9:9" ht="15.75" customHeight="1" x14ac:dyDescent="0.25">
      <c r="I323" s="1"/>
    </row>
    <row r="324" spans="9:9" ht="15.75" customHeight="1" x14ac:dyDescent="0.25">
      <c r="I324" s="1"/>
    </row>
    <row r="325" spans="9:9" ht="15.75" customHeight="1" x14ac:dyDescent="0.25">
      <c r="I325" s="1"/>
    </row>
    <row r="326" spans="9:9" ht="15.75" customHeight="1" x14ac:dyDescent="0.25">
      <c r="I326" s="1"/>
    </row>
    <row r="327" spans="9:9" ht="15.75" customHeight="1" x14ac:dyDescent="0.25">
      <c r="I327" s="1"/>
    </row>
    <row r="328" spans="9:9" ht="15.75" customHeight="1" x14ac:dyDescent="0.25">
      <c r="I328" s="1"/>
    </row>
    <row r="329" spans="9:9" ht="15.75" customHeight="1" x14ac:dyDescent="0.25">
      <c r="I329" s="1"/>
    </row>
    <row r="330" spans="9:9" ht="15.75" customHeight="1" x14ac:dyDescent="0.25">
      <c r="I330" s="1"/>
    </row>
    <row r="331" spans="9:9" ht="15.75" customHeight="1" x14ac:dyDescent="0.25">
      <c r="I331" s="1"/>
    </row>
    <row r="332" spans="9:9" ht="15.75" customHeight="1" x14ac:dyDescent="0.25">
      <c r="I332" s="1"/>
    </row>
    <row r="333" spans="9:9" ht="15.75" customHeight="1" x14ac:dyDescent="0.25">
      <c r="I333" s="1"/>
    </row>
    <row r="334" spans="9:9" ht="15.75" customHeight="1" x14ac:dyDescent="0.25">
      <c r="I334" s="1"/>
    </row>
    <row r="335" spans="9:9" ht="15.75" customHeight="1" x14ac:dyDescent="0.25">
      <c r="I335" s="1"/>
    </row>
    <row r="336" spans="9:9" ht="15.75" customHeight="1" x14ac:dyDescent="0.25">
      <c r="I336" s="1"/>
    </row>
    <row r="337" spans="9:9" ht="15.75" customHeight="1" x14ac:dyDescent="0.25">
      <c r="I337" s="1"/>
    </row>
    <row r="338" spans="9:9" ht="15.75" customHeight="1" x14ac:dyDescent="0.25">
      <c r="I338" s="1"/>
    </row>
    <row r="339" spans="9:9" ht="15.75" customHeight="1" x14ac:dyDescent="0.25">
      <c r="I339" s="1"/>
    </row>
    <row r="340" spans="9:9" ht="15.75" customHeight="1" x14ac:dyDescent="0.25">
      <c r="I340" s="1"/>
    </row>
    <row r="341" spans="9:9" ht="15.75" customHeight="1" x14ac:dyDescent="0.25">
      <c r="I341" s="1"/>
    </row>
    <row r="342" spans="9:9" ht="15.75" customHeight="1" x14ac:dyDescent="0.25">
      <c r="I342" s="1"/>
    </row>
    <row r="343" spans="9:9" ht="15.75" customHeight="1" x14ac:dyDescent="0.25">
      <c r="I343" s="1"/>
    </row>
    <row r="344" spans="9:9" ht="15.75" customHeight="1" x14ac:dyDescent="0.25">
      <c r="I344" s="1"/>
    </row>
    <row r="345" spans="9:9" ht="15.75" customHeight="1" x14ac:dyDescent="0.25">
      <c r="I345" s="1"/>
    </row>
    <row r="346" spans="9:9" ht="15.75" customHeight="1" x14ac:dyDescent="0.25">
      <c r="I346" s="1"/>
    </row>
    <row r="347" spans="9:9" ht="15.75" customHeight="1" x14ac:dyDescent="0.25">
      <c r="I347" s="1"/>
    </row>
    <row r="348" spans="9:9" ht="15.75" customHeight="1" x14ac:dyDescent="0.25">
      <c r="I348" s="1"/>
    </row>
    <row r="349" spans="9:9" ht="15.75" customHeight="1" x14ac:dyDescent="0.25">
      <c r="I349" s="1"/>
    </row>
    <row r="350" spans="9:9" ht="15.75" customHeight="1" x14ac:dyDescent="0.25">
      <c r="I350" s="1"/>
    </row>
    <row r="351" spans="9:9" ht="15.75" customHeight="1" x14ac:dyDescent="0.25">
      <c r="I351" s="1"/>
    </row>
    <row r="352" spans="9:9" ht="15.75" customHeight="1" x14ac:dyDescent="0.25">
      <c r="I352" s="1"/>
    </row>
    <row r="353" spans="9:9" ht="15.75" customHeight="1" x14ac:dyDescent="0.25">
      <c r="I353" s="1"/>
    </row>
    <row r="354" spans="9:9" ht="15.75" customHeight="1" x14ac:dyDescent="0.25">
      <c r="I354" s="1"/>
    </row>
    <row r="355" spans="9:9" ht="15.75" customHeight="1" x14ac:dyDescent="0.25">
      <c r="I355" s="1"/>
    </row>
    <row r="356" spans="9:9" ht="15.75" customHeight="1" x14ac:dyDescent="0.25">
      <c r="I356" s="1"/>
    </row>
    <row r="357" spans="9:9" ht="15.75" customHeight="1" x14ac:dyDescent="0.25">
      <c r="I357" s="1"/>
    </row>
    <row r="358" spans="9:9" ht="15.75" customHeight="1" x14ac:dyDescent="0.25">
      <c r="I358" s="1"/>
    </row>
    <row r="359" spans="9:9" ht="15.75" customHeight="1" x14ac:dyDescent="0.25">
      <c r="I359" s="1"/>
    </row>
    <row r="360" spans="9:9" ht="15.75" customHeight="1" x14ac:dyDescent="0.25">
      <c r="I360" s="1"/>
    </row>
    <row r="361" spans="9:9" ht="15.75" customHeight="1" x14ac:dyDescent="0.25">
      <c r="I361" s="1"/>
    </row>
    <row r="362" spans="9:9" ht="15.75" customHeight="1" x14ac:dyDescent="0.25">
      <c r="I362" s="1"/>
    </row>
    <row r="363" spans="9:9" ht="15.75" customHeight="1" x14ac:dyDescent="0.25">
      <c r="I363" s="1"/>
    </row>
    <row r="364" spans="9:9" ht="15.75" customHeight="1" x14ac:dyDescent="0.25">
      <c r="I364" s="1"/>
    </row>
    <row r="365" spans="9:9" ht="15.75" customHeight="1" x14ac:dyDescent="0.25">
      <c r="I365" s="1"/>
    </row>
    <row r="366" spans="9:9" ht="15.75" customHeight="1" x14ac:dyDescent="0.25">
      <c r="I366" s="1"/>
    </row>
    <row r="367" spans="9:9" ht="15.75" customHeight="1" x14ac:dyDescent="0.25">
      <c r="I367" s="1"/>
    </row>
    <row r="368" spans="9:9" ht="15.75" customHeight="1" x14ac:dyDescent="0.25">
      <c r="I368" s="1"/>
    </row>
    <row r="369" spans="9:9" ht="15.75" customHeight="1" x14ac:dyDescent="0.25">
      <c r="I369" s="1"/>
    </row>
    <row r="370" spans="9:9" ht="15.75" customHeight="1" x14ac:dyDescent="0.25">
      <c r="I370" s="1"/>
    </row>
    <row r="371" spans="9:9" ht="15.75" customHeight="1" x14ac:dyDescent="0.25">
      <c r="I371" s="1"/>
    </row>
    <row r="372" spans="9:9" ht="15.75" customHeight="1" x14ac:dyDescent="0.25">
      <c r="I372" s="1"/>
    </row>
    <row r="373" spans="9:9" ht="15.75" customHeight="1" x14ac:dyDescent="0.25">
      <c r="I373" s="1"/>
    </row>
    <row r="374" spans="9:9" ht="15.75" customHeight="1" x14ac:dyDescent="0.25">
      <c r="I374" s="1"/>
    </row>
    <row r="375" spans="9:9" ht="15.75" customHeight="1" x14ac:dyDescent="0.25">
      <c r="I375" s="1"/>
    </row>
    <row r="376" spans="9:9" ht="15.75" customHeight="1" x14ac:dyDescent="0.25">
      <c r="I376" s="1"/>
    </row>
    <row r="377" spans="9:9" ht="15.75" customHeight="1" x14ac:dyDescent="0.25">
      <c r="I377" s="1"/>
    </row>
    <row r="378" spans="9:9" ht="15.75" customHeight="1" x14ac:dyDescent="0.25">
      <c r="I378" s="1"/>
    </row>
    <row r="379" spans="9:9" ht="15.75" customHeight="1" x14ac:dyDescent="0.25">
      <c r="I379" s="1"/>
    </row>
    <row r="380" spans="9:9" ht="15.75" customHeight="1" x14ac:dyDescent="0.25">
      <c r="I380" s="1"/>
    </row>
    <row r="381" spans="9:9" ht="15.75" customHeight="1" x14ac:dyDescent="0.25">
      <c r="I381" s="1"/>
    </row>
    <row r="382" spans="9:9" ht="15.75" customHeight="1" x14ac:dyDescent="0.25">
      <c r="I382" s="1"/>
    </row>
    <row r="383" spans="9:9" ht="15.75" customHeight="1" x14ac:dyDescent="0.25">
      <c r="I383" s="1"/>
    </row>
    <row r="384" spans="9:9" ht="15.75" customHeight="1" x14ac:dyDescent="0.25">
      <c r="I384" s="1"/>
    </row>
    <row r="385" spans="9:9" ht="15.75" customHeight="1" x14ac:dyDescent="0.25">
      <c r="I385" s="1"/>
    </row>
    <row r="386" spans="9:9" ht="15.75" customHeight="1" x14ac:dyDescent="0.25">
      <c r="I386" s="1"/>
    </row>
    <row r="387" spans="9:9" ht="15.75" customHeight="1" x14ac:dyDescent="0.25">
      <c r="I387" s="1"/>
    </row>
    <row r="388" spans="9:9" ht="15.75" customHeight="1" x14ac:dyDescent="0.25">
      <c r="I388" s="1"/>
    </row>
    <row r="389" spans="9:9" ht="15.75" customHeight="1" x14ac:dyDescent="0.25">
      <c r="I389" s="1"/>
    </row>
    <row r="390" spans="9:9" ht="15.75" customHeight="1" x14ac:dyDescent="0.25">
      <c r="I390" s="1"/>
    </row>
    <row r="391" spans="9:9" ht="15.75" customHeight="1" x14ac:dyDescent="0.25">
      <c r="I391" s="1"/>
    </row>
    <row r="392" spans="9:9" ht="15.75" customHeight="1" x14ac:dyDescent="0.25">
      <c r="I392" s="1"/>
    </row>
    <row r="393" spans="9:9" ht="15.75" customHeight="1" x14ac:dyDescent="0.25">
      <c r="I393" s="1"/>
    </row>
    <row r="394" spans="9:9" ht="15.75" customHeight="1" x14ac:dyDescent="0.25">
      <c r="I394" s="1"/>
    </row>
    <row r="395" spans="9:9" ht="15.75" customHeight="1" x14ac:dyDescent="0.25">
      <c r="I395" s="1"/>
    </row>
    <row r="396" spans="9:9" ht="15.75" customHeight="1" x14ac:dyDescent="0.25">
      <c r="I396" s="1"/>
    </row>
    <row r="397" spans="9:9" ht="15.75" customHeight="1" x14ac:dyDescent="0.25">
      <c r="I397" s="1"/>
    </row>
    <row r="398" spans="9:9" ht="15.75" customHeight="1" x14ac:dyDescent="0.25">
      <c r="I398" s="1"/>
    </row>
    <row r="399" spans="9:9" ht="15.75" customHeight="1" x14ac:dyDescent="0.25">
      <c r="I399" s="1"/>
    </row>
    <row r="400" spans="9:9" ht="15.75" customHeight="1" x14ac:dyDescent="0.25">
      <c r="I400" s="1"/>
    </row>
    <row r="401" spans="9:9" ht="15.75" customHeight="1" x14ac:dyDescent="0.25">
      <c r="I401" s="1"/>
    </row>
    <row r="402" spans="9:9" ht="15.75" customHeight="1" x14ac:dyDescent="0.25">
      <c r="I402" s="1"/>
    </row>
    <row r="403" spans="9:9" ht="15.75" customHeight="1" x14ac:dyDescent="0.25">
      <c r="I403" s="1"/>
    </row>
    <row r="404" spans="9:9" ht="15.75" customHeight="1" x14ac:dyDescent="0.25">
      <c r="I404" s="1"/>
    </row>
    <row r="405" spans="9:9" ht="15.75" customHeight="1" x14ac:dyDescent="0.25">
      <c r="I405" s="1"/>
    </row>
    <row r="406" spans="9:9" ht="15.75" customHeight="1" x14ac:dyDescent="0.25">
      <c r="I406" s="1"/>
    </row>
    <row r="407" spans="9:9" ht="15.75" customHeight="1" x14ac:dyDescent="0.25">
      <c r="I407" s="1"/>
    </row>
    <row r="408" spans="9:9" ht="15.75" customHeight="1" x14ac:dyDescent="0.25">
      <c r="I408" s="1"/>
    </row>
    <row r="409" spans="9:9" ht="15.75" customHeight="1" x14ac:dyDescent="0.25">
      <c r="I409" s="1"/>
    </row>
    <row r="410" spans="9:9" ht="15.75" customHeight="1" x14ac:dyDescent="0.25">
      <c r="I410" s="1"/>
    </row>
    <row r="411" spans="9:9" ht="15.75" customHeight="1" x14ac:dyDescent="0.25">
      <c r="I411" s="1"/>
    </row>
    <row r="412" spans="9:9" ht="15.75" customHeight="1" x14ac:dyDescent="0.25">
      <c r="I412" s="1"/>
    </row>
    <row r="413" spans="9:9" ht="15.75" customHeight="1" x14ac:dyDescent="0.25">
      <c r="I413" s="1"/>
    </row>
    <row r="414" spans="9:9" ht="15.75" customHeight="1" x14ac:dyDescent="0.25">
      <c r="I414" s="1"/>
    </row>
    <row r="415" spans="9:9" ht="15.75" customHeight="1" x14ac:dyDescent="0.25">
      <c r="I415" s="1"/>
    </row>
    <row r="416" spans="9:9" ht="15.75" customHeight="1" x14ac:dyDescent="0.25">
      <c r="I416" s="1"/>
    </row>
    <row r="417" spans="9:9" ht="15.75" customHeight="1" x14ac:dyDescent="0.25">
      <c r="I417" s="1"/>
    </row>
    <row r="418" spans="9:9" ht="15.75" customHeight="1" x14ac:dyDescent="0.25">
      <c r="I418" s="1"/>
    </row>
    <row r="419" spans="9:9" ht="15.75" customHeight="1" x14ac:dyDescent="0.25">
      <c r="I419" s="1"/>
    </row>
    <row r="420" spans="9:9" ht="15.75" customHeight="1" x14ac:dyDescent="0.25">
      <c r="I420" s="1"/>
    </row>
    <row r="421" spans="9:9" ht="15.75" customHeight="1" x14ac:dyDescent="0.25">
      <c r="I421" s="1"/>
    </row>
    <row r="422" spans="9:9" ht="15.75" customHeight="1" x14ac:dyDescent="0.25">
      <c r="I422" s="1"/>
    </row>
    <row r="423" spans="9:9" ht="15.75" customHeight="1" x14ac:dyDescent="0.25">
      <c r="I423" s="1"/>
    </row>
    <row r="424" spans="9:9" ht="15.75" customHeight="1" x14ac:dyDescent="0.25">
      <c r="I424" s="1"/>
    </row>
    <row r="425" spans="9:9" ht="15.75" customHeight="1" x14ac:dyDescent="0.25">
      <c r="I425" s="1"/>
    </row>
    <row r="426" spans="9:9" ht="15.75" customHeight="1" x14ac:dyDescent="0.25">
      <c r="I426" s="1"/>
    </row>
    <row r="427" spans="9:9" ht="15.75" customHeight="1" x14ac:dyDescent="0.25">
      <c r="I427" s="1"/>
    </row>
    <row r="428" spans="9:9" ht="15.75" customHeight="1" x14ac:dyDescent="0.25">
      <c r="I428" s="1"/>
    </row>
    <row r="429" spans="9:9" ht="15.75" customHeight="1" x14ac:dyDescent="0.25">
      <c r="I429" s="1"/>
    </row>
    <row r="430" spans="9:9" ht="15.75" customHeight="1" x14ac:dyDescent="0.25">
      <c r="I430" s="1"/>
    </row>
    <row r="431" spans="9:9" ht="15.75" customHeight="1" x14ac:dyDescent="0.25">
      <c r="I431" s="1"/>
    </row>
    <row r="432" spans="9:9" ht="15.75" customHeight="1" x14ac:dyDescent="0.25">
      <c r="I432" s="1"/>
    </row>
    <row r="433" spans="9:9" ht="15.75" customHeight="1" x14ac:dyDescent="0.25">
      <c r="I433" s="1"/>
    </row>
    <row r="434" spans="9:9" ht="15.75" customHeight="1" x14ac:dyDescent="0.25">
      <c r="I434" s="1"/>
    </row>
    <row r="435" spans="9:9" ht="15.75" customHeight="1" x14ac:dyDescent="0.25">
      <c r="I435" s="1"/>
    </row>
    <row r="436" spans="9:9" ht="15.75" customHeight="1" x14ac:dyDescent="0.25">
      <c r="I436" s="1"/>
    </row>
    <row r="437" spans="9:9" ht="15.75" customHeight="1" x14ac:dyDescent="0.25">
      <c r="I437" s="1"/>
    </row>
    <row r="438" spans="9:9" ht="15.75" customHeight="1" x14ac:dyDescent="0.25">
      <c r="I438" s="1"/>
    </row>
    <row r="439" spans="9:9" ht="15.75" customHeight="1" x14ac:dyDescent="0.25">
      <c r="I439" s="1"/>
    </row>
    <row r="440" spans="9:9" ht="15.75" customHeight="1" x14ac:dyDescent="0.25">
      <c r="I440" s="1"/>
    </row>
    <row r="441" spans="9:9" ht="15.75" customHeight="1" x14ac:dyDescent="0.25">
      <c r="I441" s="1"/>
    </row>
    <row r="442" spans="9:9" ht="15.75" customHeight="1" x14ac:dyDescent="0.25">
      <c r="I442" s="1"/>
    </row>
    <row r="443" spans="9:9" ht="15.75" customHeight="1" x14ac:dyDescent="0.25">
      <c r="I443" s="1"/>
    </row>
    <row r="444" spans="9:9" ht="15.75" customHeight="1" x14ac:dyDescent="0.25">
      <c r="I444" s="1"/>
    </row>
    <row r="445" spans="9:9" ht="15.75" customHeight="1" x14ac:dyDescent="0.25">
      <c r="I445" s="1"/>
    </row>
    <row r="446" spans="9:9" ht="15.75" customHeight="1" x14ac:dyDescent="0.25">
      <c r="I446" s="1"/>
    </row>
    <row r="447" spans="9:9" ht="15.75" customHeight="1" x14ac:dyDescent="0.25">
      <c r="I447" s="1"/>
    </row>
    <row r="448" spans="9:9" ht="15.75" customHeight="1" x14ac:dyDescent="0.25">
      <c r="I448" s="1"/>
    </row>
    <row r="449" spans="9:9" ht="15.75" customHeight="1" x14ac:dyDescent="0.25">
      <c r="I449" s="1"/>
    </row>
    <row r="450" spans="9:9" ht="15.75" customHeight="1" x14ac:dyDescent="0.25">
      <c r="I450" s="1"/>
    </row>
    <row r="451" spans="9:9" ht="15.75" customHeight="1" x14ac:dyDescent="0.25">
      <c r="I451" s="1"/>
    </row>
    <row r="452" spans="9:9" ht="15.75" customHeight="1" x14ac:dyDescent="0.25">
      <c r="I452" s="1"/>
    </row>
    <row r="453" spans="9:9" ht="15.75" customHeight="1" x14ac:dyDescent="0.25">
      <c r="I453" s="1"/>
    </row>
    <row r="454" spans="9:9" ht="15.75" customHeight="1" x14ac:dyDescent="0.25">
      <c r="I454" s="1"/>
    </row>
    <row r="455" spans="9:9" ht="15.75" customHeight="1" x14ac:dyDescent="0.25">
      <c r="I455" s="1"/>
    </row>
    <row r="456" spans="9:9" ht="15.75" customHeight="1" x14ac:dyDescent="0.25">
      <c r="I456" s="1"/>
    </row>
    <row r="457" spans="9:9" ht="15.75" customHeight="1" x14ac:dyDescent="0.25">
      <c r="I457" s="1"/>
    </row>
    <row r="458" spans="9:9" ht="15.75" customHeight="1" x14ac:dyDescent="0.25">
      <c r="I458" s="1"/>
    </row>
    <row r="459" spans="9:9" ht="15.75" customHeight="1" x14ac:dyDescent="0.25">
      <c r="I459" s="1"/>
    </row>
    <row r="460" spans="9:9" ht="15.75" customHeight="1" x14ac:dyDescent="0.25">
      <c r="I460" s="1"/>
    </row>
    <row r="461" spans="9:9" ht="15.75" customHeight="1" x14ac:dyDescent="0.25">
      <c r="I461" s="1"/>
    </row>
    <row r="462" spans="9:9" ht="15.75" customHeight="1" x14ac:dyDescent="0.25">
      <c r="I462" s="1"/>
    </row>
    <row r="463" spans="9:9" ht="15.75" customHeight="1" x14ac:dyDescent="0.25">
      <c r="I463" s="1"/>
    </row>
    <row r="464" spans="9:9" ht="15.75" customHeight="1" x14ac:dyDescent="0.25">
      <c r="I464" s="1"/>
    </row>
    <row r="465" spans="9:9" ht="15.75" customHeight="1" x14ac:dyDescent="0.25">
      <c r="I465" s="1"/>
    </row>
    <row r="466" spans="9:9" ht="15.75" customHeight="1" x14ac:dyDescent="0.25">
      <c r="I466" s="1"/>
    </row>
    <row r="467" spans="9:9" ht="15.75" customHeight="1" x14ac:dyDescent="0.25">
      <c r="I467" s="1"/>
    </row>
    <row r="468" spans="9:9" ht="15.75" customHeight="1" x14ac:dyDescent="0.25">
      <c r="I468" s="1"/>
    </row>
    <row r="469" spans="9:9" ht="15.75" customHeight="1" x14ac:dyDescent="0.25">
      <c r="I469" s="1"/>
    </row>
    <row r="470" spans="9:9" ht="15.75" customHeight="1" x14ac:dyDescent="0.25">
      <c r="I470" s="1"/>
    </row>
    <row r="471" spans="9:9" ht="15.75" customHeight="1" x14ac:dyDescent="0.25">
      <c r="I471" s="1"/>
    </row>
    <row r="472" spans="9:9" ht="15.75" customHeight="1" x14ac:dyDescent="0.25">
      <c r="I472" s="1"/>
    </row>
    <row r="473" spans="9:9" ht="15.75" customHeight="1" x14ac:dyDescent="0.25">
      <c r="I473" s="1"/>
    </row>
    <row r="474" spans="9:9" ht="15.75" customHeight="1" x14ac:dyDescent="0.25">
      <c r="I474" s="1"/>
    </row>
    <row r="475" spans="9:9" ht="15.75" customHeight="1" x14ac:dyDescent="0.25">
      <c r="I475" s="1"/>
    </row>
    <row r="476" spans="9:9" ht="15.75" customHeight="1" x14ac:dyDescent="0.25">
      <c r="I476" s="1"/>
    </row>
    <row r="477" spans="9:9" ht="15.75" customHeight="1" x14ac:dyDescent="0.25">
      <c r="I477" s="1"/>
    </row>
    <row r="478" spans="9:9" ht="15.75" customHeight="1" x14ac:dyDescent="0.25">
      <c r="I478" s="1"/>
    </row>
    <row r="479" spans="9:9" ht="15.75" customHeight="1" x14ac:dyDescent="0.25">
      <c r="I479" s="1"/>
    </row>
    <row r="480" spans="9:9" ht="15.75" customHeight="1" x14ac:dyDescent="0.25">
      <c r="I480" s="1"/>
    </row>
    <row r="481" spans="9:9" ht="15.75" customHeight="1" x14ac:dyDescent="0.25">
      <c r="I481" s="1"/>
    </row>
    <row r="482" spans="9:9" ht="15.75" customHeight="1" x14ac:dyDescent="0.25">
      <c r="I482" s="1"/>
    </row>
    <row r="483" spans="9:9" ht="15.75" customHeight="1" x14ac:dyDescent="0.25">
      <c r="I483" s="1"/>
    </row>
    <row r="484" spans="9:9" ht="15.75" customHeight="1" x14ac:dyDescent="0.25">
      <c r="I484" s="1"/>
    </row>
    <row r="485" spans="9:9" ht="15.75" customHeight="1" x14ac:dyDescent="0.25">
      <c r="I485" s="1"/>
    </row>
    <row r="486" spans="9:9" ht="15.75" customHeight="1" x14ac:dyDescent="0.25">
      <c r="I486" s="1"/>
    </row>
    <row r="487" spans="9:9" ht="15.75" customHeight="1" x14ac:dyDescent="0.25">
      <c r="I487" s="1"/>
    </row>
    <row r="488" spans="9:9" ht="15.75" customHeight="1" x14ac:dyDescent="0.25">
      <c r="I488" s="1"/>
    </row>
    <row r="489" spans="9:9" ht="15.75" customHeight="1" x14ac:dyDescent="0.25">
      <c r="I489" s="1"/>
    </row>
    <row r="490" spans="9:9" ht="15.75" customHeight="1" x14ac:dyDescent="0.25">
      <c r="I490" s="1"/>
    </row>
    <row r="491" spans="9:9" ht="15.75" customHeight="1" x14ac:dyDescent="0.25">
      <c r="I491" s="1"/>
    </row>
    <row r="492" spans="9:9" ht="15.75" customHeight="1" x14ac:dyDescent="0.25">
      <c r="I492" s="1"/>
    </row>
    <row r="493" spans="9:9" ht="15.75" customHeight="1" x14ac:dyDescent="0.25">
      <c r="I493" s="1"/>
    </row>
    <row r="494" spans="9:9" ht="15.75" customHeight="1" x14ac:dyDescent="0.25">
      <c r="I494" s="1"/>
    </row>
    <row r="495" spans="9:9" ht="15.75" customHeight="1" x14ac:dyDescent="0.25">
      <c r="I495" s="1"/>
    </row>
    <row r="496" spans="9:9" ht="15.75" customHeight="1" x14ac:dyDescent="0.25">
      <c r="I496" s="1"/>
    </row>
    <row r="497" spans="9:9" ht="15.75" customHeight="1" x14ac:dyDescent="0.25">
      <c r="I497" s="1"/>
    </row>
    <row r="498" spans="9:9" ht="15.75" customHeight="1" x14ac:dyDescent="0.25">
      <c r="I498" s="1"/>
    </row>
    <row r="499" spans="9:9" ht="15.75" customHeight="1" x14ac:dyDescent="0.25">
      <c r="I499" s="1"/>
    </row>
    <row r="500" spans="9:9" ht="15.75" customHeight="1" x14ac:dyDescent="0.25">
      <c r="I500" s="1"/>
    </row>
    <row r="501" spans="9:9" ht="15.75" customHeight="1" x14ac:dyDescent="0.25">
      <c r="I501" s="1"/>
    </row>
    <row r="502" spans="9:9" ht="15.75" customHeight="1" x14ac:dyDescent="0.25">
      <c r="I502" s="1"/>
    </row>
    <row r="503" spans="9:9" ht="15.75" customHeight="1" x14ac:dyDescent="0.25">
      <c r="I503" s="1"/>
    </row>
    <row r="504" spans="9:9" ht="15.75" customHeight="1" x14ac:dyDescent="0.25">
      <c r="I504" s="1"/>
    </row>
    <row r="505" spans="9:9" ht="15.75" customHeight="1" x14ac:dyDescent="0.25">
      <c r="I505" s="1"/>
    </row>
    <row r="506" spans="9:9" ht="15.75" customHeight="1" x14ac:dyDescent="0.25">
      <c r="I506" s="1"/>
    </row>
    <row r="507" spans="9:9" ht="15.75" customHeight="1" x14ac:dyDescent="0.25">
      <c r="I507" s="1"/>
    </row>
    <row r="508" spans="9:9" ht="15.75" customHeight="1" x14ac:dyDescent="0.25">
      <c r="I508" s="1"/>
    </row>
    <row r="509" spans="9:9" ht="15.75" customHeight="1" x14ac:dyDescent="0.25">
      <c r="I509" s="1"/>
    </row>
    <row r="510" spans="9:9" ht="15.75" customHeight="1" x14ac:dyDescent="0.25">
      <c r="I510" s="1"/>
    </row>
    <row r="511" spans="9:9" ht="15.75" customHeight="1" x14ac:dyDescent="0.25">
      <c r="I511" s="1"/>
    </row>
    <row r="512" spans="9:9" ht="15.75" customHeight="1" x14ac:dyDescent="0.25">
      <c r="I512" s="1"/>
    </row>
    <row r="513" spans="9:9" ht="15.75" customHeight="1" x14ac:dyDescent="0.25">
      <c r="I513" s="1"/>
    </row>
    <row r="514" spans="9:9" ht="15.75" customHeight="1" x14ac:dyDescent="0.25">
      <c r="I514" s="1"/>
    </row>
    <row r="515" spans="9:9" ht="15.75" customHeight="1" x14ac:dyDescent="0.25">
      <c r="I515" s="1"/>
    </row>
    <row r="516" spans="9:9" ht="15.75" customHeight="1" x14ac:dyDescent="0.25">
      <c r="I516" s="1"/>
    </row>
    <row r="517" spans="9:9" ht="15.75" customHeight="1" x14ac:dyDescent="0.25">
      <c r="I517" s="1"/>
    </row>
    <row r="518" spans="9:9" ht="15.75" customHeight="1" x14ac:dyDescent="0.25">
      <c r="I518" s="1"/>
    </row>
    <row r="519" spans="9:9" ht="15.75" customHeight="1" x14ac:dyDescent="0.25">
      <c r="I519" s="1"/>
    </row>
    <row r="520" spans="9:9" ht="15.75" customHeight="1" x14ac:dyDescent="0.25">
      <c r="I520" s="1"/>
    </row>
    <row r="521" spans="9:9" ht="15.75" customHeight="1" x14ac:dyDescent="0.25">
      <c r="I521" s="1"/>
    </row>
    <row r="522" spans="9:9" ht="15.75" customHeight="1" x14ac:dyDescent="0.25">
      <c r="I522" s="1"/>
    </row>
    <row r="523" spans="9:9" ht="15.75" customHeight="1" x14ac:dyDescent="0.25">
      <c r="I523" s="1"/>
    </row>
    <row r="524" spans="9:9" ht="15.75" customHeight="1" x14ac:dyDescent="0.25">
      <c r="I524" s="1"/>
    </row>
    <row r="525" spans="9:9" ht="15.75" customHeight="1" x14ac:dyDescent="0.25">
      <c r="I525" s="1"/>
    </row>
    <row r="526" spans="9:9" ht="15.75" customHeight="1" x14ac:dyDescent="0.25">
      <c r="I526" s="1"/>
    </row>
    <row r="527" spans="9:9" ht="15.75" customHeight="1" x14ac:dyDescent="0.25">
      <c r="I527" s="1"/>
    </row>
    <row r="528" spans="9:9" ht="15.75" customHeight="1" x14ac:dyDescent="0.25">
      <c r="I528" s="1"/>
    </row>
    <row r="529" spans="9:9" ht="15.75" customHeight="1" x14ac:dyDescent="0.25">
      <c r="I529" s="1"/>
    </row>
    <row r="530" spans="9:9" ht="15.75" customHeight="1" x14ac:dyDescent="0.25">
      <c r="I530" s="1"/>
    </row>
    <row r="531" spans="9:9" ht="15.75" customHeight="1" x14ac:dyDescent="0.25">
      <c r="I531" s="1"/>
    </row>
    <row r="532" spans="9:9" ht="15.75" customHeight="1" x14ac:dyDescent="0.25">
      <c r="I532" s="1"/>
    </row>
    <row r="533" spans="9:9" ht="15.75" customHeight="1" x14ac:dyDescent="0.25">
      <c r="I533" s="1"/>
    </row>
    <row r="534" spans="9:9" ht="15.75" customHeight="1" x14ac:dyDescent="0.25">
      <c r="I534" s="1"/>
    </row>
    <row r="535" spans="9:9" ht="15.75" customHeight="1" x14ac:dyDescent="0.25">
      <c r="I535" s="1"/>
    </row>
    <row r="536" spans="9:9" ht="15.75" customHeight="1" x14ac:dyDescent="0.25">
      <c r="I536" s="1"/>
    </row>
    <row r="537" spans="9:9" ht="15.75" customHeight="1" x14ac:dyDescent="0.25">
      <c r="I537" s="1"/>
    </row>
    <row r="538" spans="9:9" ht="15.75" customHeight="1" x14ac:dyDescent="0.25">
      <c r="I538" s="1"/>
    </row>
    <row r="539" spans="9:9" ht="15.75" customHeight="1" x14ac:dyDescent="0.25">
      <c r="I539" s="1"/>
    </row>
    <row r="540" spans="9:9" ht="15.75" customHeight="1" x14ac:dyDescent="0.25">
      <c r="I540" s="1"/>
    </row>
    <row r="541" spans="9:9" ht="15.75" customHeight="1" x14ac:dyDescent="0.25">
      <c r="I541" s="1"/>
    </row>
    <row r="542" spans="9:9" ht="15.75" customHeight="1" x14ac:dyDescent="0.25">
      <c r="I542" s="1"/>
    </row>
    <row r="543" spans="9:9" ht="15.75" customHeight="1" x14ac:dyDescent="0.25">
      <c r="I543" s="1"/>
    </row>
    <row r="544" spans="9:9" ht="15.75" customHeight="1" x14ac:dyDescent="0.25">
      <c r="I544" s="1"/>
    </row>
    <row r="545" spans="9:9" ht="15.75" customHeight="1" x14ac:dyDescent="0.25">
      <c r="I545" s="1"/>
    </row>
    <row r="546" spans="9:9" ht="15.75" customHeight="1" x14ac:dyDescent="0.25">
      <c r="I546" s="1"/>
    </row>
    <row r="547" spans="9:9" ht="15.75" customHeight="1" x14ac:dyDescent="0.25">
      <c r="I547" s="1"/>
    </row>
    <row r="548" spans="9:9" ht="15.75" customHeight="1" x14ac:dyDescent="0.25">
      <c r="I548" s="1"/>
    </row>
    <row r="549" spans="9:9" ht="15.75" customHeight="1" x14ac:dyDescent="0.25">
      <c r="I549" s="1"/>
    </row>
    <row r="550" spans="9:9" ht="15.75" customHeight="1" x14ac:dyDescent="0.25">
      <c r="I550" s="1"/>
    </row>
    <row r="551" spans="9:9" ht="15.75" customHeight="1" x14ac:dyDescent="0.25">
      <c r="I551" s="1"/>
    </row>
    <row r="552" spans="9:9" ht="15.75" customHeight="1" x14ac:dyDescent="0.25">
      <c r="I552" s="1"/>
    </row>
    <row r="553" spans="9:9" ht="15.75" customHeight="1" x14ac:dyDescent="0.25">
      <c r="I553" s="1"/>
    </row>
    <row r="554" spans="9:9" ht="15.75" customHeight="1" x14ac:dyDescent="0.25">
      <c r="I554" s="1"/>
    </row>
    <row r="555" spans="9:9" ht="15.75" customHeight="1" x14ac:dyDescent="0.25">
      <c r="I555" s="1"/>
    </row>
    <row r="556" spans="9:9" ht="15.75" customHeight="1" x14ac:dyDescent="0.25">
      <c r="I556" s="1"/>
    </row>
    <row r="557" spans="9:9" ht="15.75" customHeight="1" x14ac:dyDescent="0.25">
      <c r="I557" s="1"/>
    </row>
    <row r="558" spans="9:9" ht="15.75" customHeight="1" x14ac:dyDescent="0.25">
      <c r="I558" s="1"/>
    </row>
    <row r="559" spans="9:9" ht="15.75" customHeight="1" x14ac:dyDescent="0.25">
      <c r="I559" s="1"/>
    </row>
    <row r="560" spans="9:9" ht="15.75" customHeight="1" x14ac:dyDescent="0.25">
      <c r="I560" s="1"/>
    </row>
    <row r="561" spans="9:9" ht="15.75" customHeight="1" x14ac:dyDescent="0.25">
      <c r="I561" s="1"/>
    </row>
    <row r="562" spans="9:9" ht="15.75" customHeight="1" x14ac:dyDescent="0.25">
      <c r="I562" s="1"/>
    </row>
    <row r="563" spans="9:9" ht="15.75" customHeight="1" x14ac:dyDescent="0.25">
      <c r="I563" s="1"/>
    </row>
    <row r="564" spans="9:9" ht="15.75" customHeight="1" x14ac:dyDescent="0.25">
      <c r="I564" s="1"/>
    </row>
    <row r="565" spans="9:9" ht="15.75" customHeight="1" x14ac:dyDescent="0.25">
      <c r="I565" s="1"/>
    </row>
    <row r="566" spans="9:9" ht="15.75" customHeight="1" x14ac:dyDescent="0.25">
      <c r="I566" s="1"/>
    </row>
    <row r="567" spans="9:9" ht="15.75" customHeight="1" x14ac:dyDescent="0.25">
      <c r="I567" s="1"/>
    </row>
    <row r="568" spans="9:9" ht="15.75" customHeight="1" x14ac:dyDescent="0.25">
      <c r="I568" s="1"/>
    </row>
    <row r="569" spans="9:9" ht="15.75" customHeight="1" x14ac:dyDescent="0.25">
      <c r="I569" s="1"/>
    </row>
    <row r="570" spans="9:9" ht="15.75" customHeight="1" x14ac:dyDescent="0.25">
      <c r="I570" s="1"/>
    </row>
    <row r="571" spans="9:9" ht="15.75" customHeight="1" x14ac:dyDescent="0.25">
      <c r="I571" s="1"/>
    </row>
    <row r="572" spans="9:9" ht="15.75" customHeight="1" x14ac:dyDescent="0.25">
      <c r="I572" s="1"/>
    </row>
    <row r="573" spans="9:9" ht="15.75" customHeight="1" x14ac:dyDescent="0.25">
      <c r="I573" s="1"/>
    </row>
    <row r="574" spans="9:9" ht="15.75" customHeight="1" x14ac:dyDescent="0.25">
      <c r="I574" s="1"/>
    </row>
    <row r="575" spans="9:9" ht="15.75" customHeight="1" x14ac:dyDescent="0.25">
      <c r="I575" s="1"/>
    </row>
    <row r="576" spans="9:9" ht="15.75" customHeight="1" x14ac:dyDescent="0.25">
      <c r="I576" s="1"/>
    </row>
    <row r="577" spans="9:9" ht="15.75" customHeight="1" x14ac:dyDescent="0.25">
      <c r="I577" s="1"/>
    </row>
    <row r="578" spans="9:9" ht="15.75" customHeight="1" x14ac:dyDescent="0.25">
      <c r="I578" s="1"/>
    </row>
    <row r="579" spans="9:9" ht="15.75" customHeight="1" x14ac:dyDescent="0.25">
      <c r="I579" s="1"/>
    </row>
    <row r="580" spans="9:9" ht="15.75" customHeight="1" x14ac:dyDescent="0.25">
      <c r="I580" s="1"/>
    </row>
    <row r="581" spans="9:9" ht="15.75" customHeight="1" x14ac:dyDescent="0.25">
      <c r="I581" s="1"/>
    </row>
    <row r="582" spans="9:9" ht="15.75" customHeight="1" x14ac:dyDescent="0.25">
      <c r="I582" s="1"/>
    </row>
    <row r="583" spans="9:9" ht="15.75" customHeight="1" x14ac:dyDescent="0.25">
      <c r="I583" s="1"/>
    </row>
    <row r="584" spans="9:9" ht="15.75" customHeight="1" x14ac:dyDescent="0.25">
      <c r="I584" s="1"/>
    </row>
    <row r="585" spans="9:9" ht="15.75" customHeight="1" x14ac:dyDescent="0.25">
      <c r="I585" s="1"/>
    </row>
    <row r="586" spans="9:9" ht="15.75" customHeight="1" x14ac:dyDescent="0.25">
      <c r="I586" s="1"/>
    </row>
    <row r="587" spans="9:9" ht="15.75" customHeight="1" x14ac:dyDescent="0.25">
      <c r="I587" s="1"/>
    </row>
    <row r="588" spans="9:9" ht="15.75" customHeight="1" x14ac:dyDescent="0.25">
      <c r="I588" s="1"/>
    </row>
    <row r="589" spans="9:9" ht="15.75" customHeight="1" x14ac:dyDescent="0.25">
      <c r="I589" s="1"/>
    </row>
    <row r="590" spans="9:9" ht="15.75" customHeight="1" x14ac:dyDescent="0.25">
      <c r="I590" s="1"/>
    </row>
    <row r="591" spans="9:9" ht="15.75" customHeight="1" x14ac:dyDescent="0.25">
      <c r="I591" s="1"/>
    </row>
    <row r="592" spans="9:9" ht="15.75" customHeight="1" x14ac:dyDescent="0.25">
      <c r="I592" s="1"/>
    </row>
    <row r="593" spans="9:9" ht="15.75" customHeight="1" x14ac:dyDescent="0.25">
      <c r="I593" s="1"/>
    </row>
    <row r="594" spans="9:9" ht="15.75" customHeight="1" x14ac:dyDescent="0.25">
      <c r="I594" s="1"/>
    </row>
    <row r="595" spans="9:9" ht="15.75" customHeight="1" x14ac:dyDescent="0.25">
      <c r="I595" s="1"/>
    </row>
    <row r="596" spans="9:9" ht="15.75" customHeight="1" x14ac:dyDescent="0.25">
      <c r="I596" s="1"/>
    </row>
    <row r="597" spans="9:9" ht="15.75" customHeight="1" x14ac:dyDescent="0.25">
      <c r="I597" s="1"/>
    </row>
    <row r="598" spans="9:9" ht="15.75" customHeight="1" x14ac:dyDescent="0.25">
      <c r="I598" s="1"/>
    </row>
    <row r="599" spans="9:9" ht="15.75" customHeight="1" x14ac:dyDescent="0.25">
      <c r="I599" s="1"/>
    </row>
    <row r="600" spans="9:9" ht="15.75" customHeight="1" x14ac:dyDescent="0.25">
      <c r="I600" s="1"/>
    </row>
    <row r="601" spans="9:9" ht="15.75" customHeight="1" x14ac:dyDescent="0.25">
      <c r="I601" s="1"/>
    </row>
    <row r="602" spans="9:9" ht="15.75" customHeight="1" x14ac:dyDescent="0.25">
      <c r="I602" s="1"/>
    </row>
    <row r="603" spans="9:9" ht="15.75" customHeight="1" x14ac:dyDescent="0.25">
      <c r="I603" s="1"/>
    </row>
    <row r="604" spans="9:9" ht="15.75" customHeight="1" x14ac:dyDescent="0.25">
      <c r="I604" s="1"/>
    </row>
    <row r="605" spans="9:9" ht="15.75" customHeight="1" x14ac:dyDescent="0.25">
      <c r="I605" s="1"/>
    </row>
    <row r="606" spans="9:9" ht="15.75" customHeight="1" x14ac:dyDescent="0.25">
      <c r="I606" s="1"/>
    </row>
    <row r="607" spans="9:9" ht="15.75" customHeight="1" x14ac:dyDescent="0.25">
      <c r="I607" s="1"/>
    </row>
    <row r="608" spans="9:9" ht="15.75" customHeight="1" x14ac:dyDescent="0.25">
      <c r="I608" s="1"/>
    </row>
    <row r="609" spans="9:9" ht="15.75" customHeight="1" x14ac:dyDescent="0.25">
      <c r="I609" s="1"/>
    </row>
    <row r="610" spans="9:9" ht="15.75" customHeight="1" x14ac:dyDescent="0.25">
      <c r="I610" s="1"/>
    </row>
    <row r="611" spans="9:9" ht="15.75" customHeight="1" x14ac:dyDescent="0.25">
      <c r="I611" s="1"/>
    </row>
    <row r="612" spans="9:9" ht="15.75" customHeight="1" x14ac:dyDescent="0.25">
      <c r="I612" s="1"/>
    </row>
    <row r="613" spans="9:9" ht="15.75" customHeight="1" x14ac:dyDescent="0.25">
      <c r="I613" s="1"/>
    </row>
    <row r="614" spans="9:9" ht="15.75" customHeight="1" x14ac:dyDescent="0.25">
      <c r="I614" s="1"/>
    </row>
    <row r="615" spans="9:9" ht="15.75" customHeight="1" x14ac:dyDescent="0.25">
      <c r="I615" s="1"/>
    </row>
    <row r="616" spans="9:9" ht="15.75" customHeight="1" x14ac:dyDescent="0.25">
      <c r="I616" s="1"/>
    </row>
    <row r="617" spans="9:9" ht="15.75" customHeight="1" x14ac:dyDescent="0.25">
      <c r="I617" s="1"/>
    </row>
    <row r="618" spans="9:9" ht="15.75" customHeight="1" x14ac:dyDescent="0.25">
      <c r="I618" s="1"/>
    </row>
    <row r="619" spans="9:9" ht="15.75" customHeight="1" x14ac:dyDescent="0.25">
      <c r="I619" s="1"/>
    </row>
    <row r="620" spans="9:9" ht="15.75" customHeight="1" x14ac:dyDescent="0.25">
      <c r="I620" s="1"/>
    </row>
    <row r="621" spans="9:9" ht="15.75" customHeight="1" x14ac:dyDescent="0.25">
      <c r="I621" s="1"/>
    </row>
    <row r="622" spans="9:9" ht="15.75" customHeight="1" x14ac:dyDescent="0.25">
      <c r="I622" s="1"/>
    </row>
    <row r="623" spans="9:9" ht="15.75" customHeight="1" x14ac:dyDescent="0.25">
      <c r="I623" s="1"/>
    </row>
    <row r="624" spans="9:9" ht="15.75" customHeight="1" x14ac:dyDescent="0.25">
      <c r="I624" s="1"/>
    </row>
    <row r="625" spans="9:9" ht="15.75" customHeight="1" x14ac:dyDescent="0.25">
      <c r="I625" s="1"/>
    </row>
    <row r="626" spans="9:9" ht="15.75" customHeight="1" x14ac:dyDescent="0.25">
      <c r="I626" s="1"/>
    </row>
    <row r="627" spans="9:9" ht="15.75" customHeight="1" x14ac:dyDescent="0.25">
      <c r="I627" s="1"/>
    </row>
    <row r="628" spans="9:9" ht="15.75" customHeight="1" x14ac:dyDescent="0.25">
      <c r="I628" s="1"/>
    </row>
    <row r="629" spans="9:9" ht="15.75" customHeight="1" x14ac:dyDescent="0.25">
      <c r="I629" s="1"/>
    </row>
    <row r="630" spans="9:9" ht="15.75" customHeight="1" x14ac:dyDescent="0.25">
      <c r="I630" s="1"/>
    </row>
    <row r="631" spans="9:9" ht="15.75" customHeight="1" x14ac:dyDescent="0.25">
      <c r="I631" s="1"/>
    </row>
    <row r="632" spans="9:9" ht="15.75" customHeight="1" x14ac:dyDescent="0.25">
      <c r="I632" s="1"/>
    </row>
    <row r="633" spans="9:9" ht="15.75" customHeight="1" x14ac:dyDescent="0.25">
      <c r="I633" s="1"/>
    </row>
    <row r="634" spans="9:9" ht="15.75" customHeight="1" x14ac:dyDescent="0.25">
      <c r="I634" s="1"/>
    </row>
    <row r="635" spans="9:9" ht="15.75" customHeight="1" x14ac:dyDescent="0.25">
      <c r="I635" s="1"/>
    </row>
    <row r="636" spans="9:9" ht="15.75" customHeight="1" x14ac:dyDescent="0.25">
      <c r="I636" s="1"/>
    </row>
    <row r="637" spans="9:9" ht="15.75" customHeight="1" x14ac:dyDescent="0.25">
      <c r="I637" s="1"/>
    </row>
    <row r="638" spans="9:9" ht="15.75" customHeight="1" x14ac:dyDescent="0.25">
      <c r="I638" s="1"/>
    </row>
    <row r="639" spans="9:9" ht="15.75" customHeight="1" x14ac:dyDescent="0.25">
      <c r="I639" s="1"/>
    </row>
    <row r="640" spans="9:9" ht="15.75" customHeight="1" x14ac:dyDescent="0.25">
      <c r="I640" s="1"/>
    </row>
    <row r="641" spans="9:9" ht="15.75" customHeight="1" x14ac:dyDescent="0.25">
      <c r="I641" s="1"/>
    </row>
    <row r="642" spans="9:9" ht="15.75" customHeight="1" x14ac:dyDescent="0.25">
      <c r="I642" s="1"/>
    </row>
    <row r="643" spans="9:9" ht="15.75" customHeight="1" x14ac:dyDescent="0.25">
      <c r="I643" s="1"/>
    </row>
    <row r="644" spans="9:9" ht="15.75" customHeight="1" x14ac:dyDescent="0.25">
      <c r="I644" s="1"/>
    </row>
    <row r="645" spans="9:9" ht="15.75" customHeight="1" x14ac:dyDescent="0.25">
      <c r="I645" s="1"/>
    </row>
    <row r="646" spans="9:9" ht="15.75" customHeight="1" x14ac:dyDescent="0.25">
      <c r="I646" s="1"/>
    </row>
    <row r="647" spans="9:9" ht="15.75" customHeight="1" x14ac:dyDescent="0.25">
      <c r="I647" s="1"/>
    </row>
    <row r="648" spans="9:9" ht="15.75" customHeight="1" x14ac:dyDescent="0.25">
      <c r="I648" s="1"/>
    </row>
    <row r="649" spans="9:9" ht="15.75" customHeight="1" x14ac:dyDescent="0.25">
      <c r="I649" s="1"/>
    </row>
    <row r="650" spans="9:9" ht="15.75" customHeight="1" x14ac:dyDescent="0.25">
      <c r="I650" s="1"/>
    </row>
    <row r="651" spans="9:9" ht="15.75" customHeight="1" x14ac:dyDescent="0.25">
      <c r="I651" s="1"/>
    </row>
    <row r="652" spans="9:9" ht="15.75" customHeight="1" x14ac:dyDescent="0.25">
      <c r="I652" s="1"/>
    </row>
    <row r="653" spans="9:9" ht="15.75" customHeight="1" x14ac:dyDescent="0.25">
      <c r="I653" s="1"/>
    </row>
    <row r="654" spans="9:9" ht="15.75" customHeight="1" x14ac:dyDescent="0.25">
      <c r="I654" s="1"/>
    </row>
    <row r="655" spans="9:9" ht="15.75" customHeight="1" x14ac:dyDescent="0.25">
      <c r="I655" s="1"/>
    </row>
    <row r="656" spans="9:9" ht="15.75" customHeight="1" x14ac:dyDescent="0.25">
      <c r="I656" s="1"/>
    </row>
    <row r="657" spans="9:9" ht="15.75" customHeight="1" x14ac:dyDescent="0.25">
      <c r="I657" s="1"/>
    </row>
    <row r="658" spans="9:9" ht="15.75" customHeight="1" x14ac:dyDescent="0.25">
      <c r="I658" s="1"/>
    </row>
    <row r="659" spans="9:9" ht="15.75" customHeight="1" x14ac:dyDescent="0.25">
      <c r="I659" s="1"/>
    </row>
    <row r="660" spans="9:9" ht="15.75" customHeight="1" x14ac:dyDescent="0.25">
      <c r="I660" s="1"/>
    </row>
    <row r="661" spans="9:9" ht="15.75" customHeight="1" x14ac:dyDescent="0.25">
      <c r="I661" s="1"/>
    </row>
    <row r="662" spans="9:9" ht="15.75" customHeight="1" x14ac:dyDescent="0.25">
      <c r="I662" s="1"/>
    </row>
    <row r="663" spans="9:9" ht="15.75" customHeight="1" x14ac:dyDescent="0.25">
      <c r="I663" s="1"/>
    </row>
    <row r="664" spans="9:9" ht="15.75" customHeight="1" x14ac:dyDescent="0.25">
      <c r="I664" s="1"/>
    </row>
    <row r="665" spans="9:9" ht="15.75" customHeight="1" x14ac:dyDescent="0.25">
      <c r="I665" s="1"/>
    </row>
    <row r="666" spans="9:9" ht="15.75" customHeight="1" x14ac:dyDescent="0.25">
      <c r="I666" s="1"/>
    </row>
    <row r="667" spans="9:9" ht="15.75" customHeight="1" x14ac:dyDescent="0.25">
      <c r="I667" s="1"/>
    </row>
    <row r="668" spans="9:9" ht="15.75" customHeight="1" x14ac:dyDescent="0.25">
      <c r="I668" s="1"/>
    </row>
    <row r="669" spans="9:9" ht="15.75" customHeight="1" x14ac:dyDescent="0.25">
      <c r="I669" s="1"/>
    </row>
    <row r="670" spans="9:9" ht="15.75" customHeight="1" x14ac:dyDescent="0.25">
      <c r="I670" s="1"/>
    </row>
    <row r="671" spans="9:9" ht="15.75" customHeight="1" x14ac:dyDescent="0.25">
      <c r="I671" s="1"/>
    </row>
    <row r="672" spans="9:9" ht="15.75" customHeight="1" x14ac:dyDescent="0.25">
      <c r="I672" s="1"/>
    </row>
    <row r="673" spans="9:9" ht="15.75" customHeight="1" x14ac:dyDescent="0.25">
      <c r="I673" s="1"/>
    </row>
    <row r="674" spans="9:9" ht="15.75" customHeight="1" x14ac:dyDescent="0.25">
      <c r="I674" s="1"/>
    </row>
    <row r="675" spans="9:9" ht="15.75" customHeight="1" x14ac:dyDescent="0.25">
      <c r="I675" s="1"/>
    </row>
    <row r="676" spans="9:9" ht="15.75" customHeight="1" x14ac:dyDescent="0.25">
      <c r="I676" s="1"/>
    </row>
    <row r="677" spans="9:9" ht="15.75" customHeight="1" x14ac:dyDescent="0.25">
      <c r="I677" s="1"/>
    </row>
    <row r="678" spans="9:9" ht="15.75" customHeight="1" x14ac:dyDescent="0.25">
      <c r="I678" s="1"/>
    </row>
    <row r="679" spans="9:9" ht="15.75" customHeight="1" x14ac:dyDescent="0.25">
      <c r="I679" s="1"/>
    </row>
    <row r="680" spans="9:9" ht="15.75" customHeight="1" x14ac:dyDescent="0.25">
      <c r="I680" s="1"/>
    </row>
    <row r="681" spans="9:9" ht="15.75" customHeight="1" x14ac:dyDescent="0.25">
      <c r="I681" s="1"/>
    </row>
    <row r="682" spans="9:9" ht="15.75" customHeight="1" x14ac:dyDescent="0.25">
      <c r="I682" s="1"/>
    </row>
    <row r="683" spans="9:9" ht="15.75" customHeight="1" x14ac:dyDescent="0.25">
      <c r="I683" s="1"/>
    </row>
    <row r="684" spans="9:9" ht="15.75" customHeight="1" x14ac:dyDescent="0.25">
      <c r="I684" s="1"/>
    </row>
    <row r="685" spans="9:9" ht="15.75" customHeight="1" x14ac:dyDescent="0.25">
      <c r="I685" s="1"/>
    </row>
    <row r="686" spans="9:9" ht="15.75" customHeight="1" x14ac:dyDescent="0.25">
      <c r="I686" s="1"/>
    </row>
    <row r="687" spans="9:9" ht="15.75" customHeight="1" x14ac:dyDescent="0.25">
      <c r="I687" s="1"/>
    </row>
    <row r="688" spans="9:9" ht="15.75" customHeight="1" x14ac:dyDescent="0.25">
      <c r="I688" s="1"/>
    </row>
    <row r="689" spans="9:9" ht="15.75" customHeight="1" x14ac:dyDescent="0.25">
      <c r="I689" s="1"/>
    </row>
    <row r="690" spans="9:9" ht="15.75" customHeight="1" x14ac:dyDescent="0.25">
      <c r="I690" s="1"/>
    </row>
    <row r="691" spans="9:9" ht="15.75" customHeight="1" x14ac:dyDescent="0.25">
      <c r="I691" s="1"/>
    </row>
    <row r="692" spans="9:9" ht="15.75" customHeight="1" x14ac:dyDescent="0.25">
      <c r="I692" s="1"/>
    </row>
    <row r="693" spans="9:9" ht="15.75" customHeight="1" x14ac:dyDescent="0.25">
      <c r="I693" s="1"/>
    </row>
    <row r="694" spans="9:9" ht="15.75" customHeight="1" x14ac:dyDescent="0.25">
      <c r="I694" s="1"/>
    </row>
    <row r="695" spans="9:9" ht="15.75" customHeight="1" x14ac:dyDescent="0.25">
      <c r="I695" s="1"/>
    </row>
    <row r="696" spans="9:9" ht="15.75" customHeight="1" x14ac:dyDescent="0.25">
      <c r="I696" s="1"/>
    </row>
    <row r="697" spans="9:9" ht="15.75" customHeight="1" x14ac:dyDescent="0.25">
      <c r="I697" s="1"/>
    </row>
    <row r="698" spans="9:9" ht="15.75" customHeight="1" x14ac:dyDescent="0.25">
      <c r="I698" s="1"/>
    </row>
    <row r="699" spans="9:9" ht="15.75" customHeight="1" x14ac:dyDescent="0.25">
      <c r="I699" s="1"/>
    </row>
    <row r="700" spans="9:9" ht="15.75" customHeight="1" x14ac:dyDescent="0.25">
      <c r="I700" s="1"/>
    </row>
    <row r="701" spans="9:9" ht="15.75" customHeight="1" x14ac:dyDescent="0.25">
      <c r="I701" s="1"/>
    </row>
    <row r="702" spans="9:9" ht="15.75" customHeight="1" x14ac:dyDescent="0.25">
      <c r="I702" s="1"/>
    </row>
    <row r="703" spans="9:9" ht="15.75" customHeight="1" x14ac:dyDescent="0.25">
      <c r="I703" s="1"/>
    </row>
    <row r="704" spans="9:9" ht="15.75" customHeight="1" x14ac:dyDescent="0.25">
      <c r="I704" s="1"/>
    </row>
    <row r="705" spans="9:9" ht="15.75" customHeight="1" x14ac:dyDescent="0.25">
      <c r="I705" s="1"/>
    </row>
    <row r="706" spans="9:9" ht="15.75" customHeight="1" x14ac:dyDescent="0.25">
      <c r="I706" s="1"/>
    </row>
    <row r="707" spans="9:9" ht="15.75" customHeight="1" x14ac:dyDescent="0.25">
      <c r="I707" s="1"/>
    </row>
    <row r="708" spans="9:9" ht="15.75" customHeight="1" x14ac:dyDescent="0.25">
      <c r="I708" s="1"/>
    </row>
    <row r="709" spans="9:9" ht="15.75" customHeight="1" x14ac:dyDescent="0.25">
      <c r="I709" s="1"/>
    </row>
    <row r="710" spans="9:9" ht="15.75" customHeight="1" x14ac:dyDescent="0.25">
      <c r="I710" s="1"/>
    </row>
    <row r="711" spans="9:9" ht="15.75" customHeight="1" x14ac:dyDescent="0.25">
      <c r="I711" s="1"/>
    </row>
    <row r="712" spans="9:9" ht="15.75" customHeight="1" x14ac:dyDescent="0.25">
      <c r="I712" s="1"/>
    </row>
    <row r="713" spans="9:9" ht="15.75" customHeight="1" x14ac:dyDescent="0.25">
      <c r="I713" s="1"/>
    </row>
    <row r="714" spans="9:9" ht="15.75" customHeight="1" x14ac:dyDescent="0.25">
      <c r="I714" s="1"/>
    </row>
    <row r="715" spans="9:9" ht="15.75" customHeight="1" x14ac:dyDescent="0.25">
      <c r="I715" s="1"/>
    </row>
    <row r="716" spans="9:9" ht="15.75" customHeight="1" x14ac:dyDescent="0.25">
      <c r="I716" s="1"/>
    </row>
    <row r="717" spans="9:9" ht="15.75" customHeight="1" x14ac:dyDescent="0.25">
      <c r="I717" s="1"/>
    </row>
    <row r="718" spans="9:9" ht="15.75" customHeight="1" x14ac:dyDescent="0.25">
      <c r="I718" s="1"/>
    </row>
    <row r="719" spans="9:9" ht="15.75" customHeight="1" x14ac:dyDescent="0.25">
      <c r="I719" s="1"/>
    </row>
    <row r="720" spans="9:9" ht="15.75" customHeight="1" x14ac:dyDescent="0.25">
      <c r="I720" s="1"/>
    </row>
    <row r="721" spans="9:9" ht="15.75" customHeight="1" x14ac:dyDescent="0.25">
      <c r="I721" s="1"/>
    </row>
    <row r="722" spans="9:9" ht="15.75" customHeight="1" x14ac:dyDescent="0.25">
      <c r="I722" s="1"/>
    </row>
    <row r="723" spans="9:9" ht="15.75" customHeight="1" x14ac:dyDescent="0.25">
      <c r="I723" s="1"/>
    </row>
    <row r="724" spans="9:9" ht="15.75" customHeight="1" x14ac:dyDescent="0.25">
      <c r="I724" s="1"/>
    </row>
    <row r="725" spans="9:9" ht="15.75" customHeight="1" x14ac:dyDescent="0.25">
      <c r="I725" s="1"/>
    </row>
    <row r="726" spans="9:9" ht="15.75" customHeight="1" x14ac:dyDescent="0.25">
      <c r="I726" s="1"/>
    </row>
    <row r="727" spans="9:9" ht="15.75" customHeight="1" x14ac:dyDescent="0.25">
      <c r="I727" s="1"/>
    </row>
    <row r="728" spans="9:9" ht="15.75" customHeight="1" x14ac:dyDescent="0.25">
      <c r="I728" s="1"/>
    </row>
    <row r="729" spans="9:9" ht="15.75" customHeight="1" x14ac:dyDescent="0.25">
      <c r="I729" s="1"/>
    </row>
    <row r="730" spans="9:9" ht="15.75" customHeight="1" x14ac:dyDescent="0.25">
      <c r="I730" s="1"/>
    </row>
    <row r="731" spans="9:9" ht="15.75" customHeight="1" x14ac:dyDescent="0.25">
      <c r="I731" s="1"/>
    </row>
    <row r="732" spans="9:9" ht="15.75" customHeight="1" x14ac:dyDescent="0.25">
      <c r="I732" s="1"/>
    </row>
    <row r="733" spans="9:9" ht="15.75" customHeight="1" x14ac:dyDescent="0.25">
      <c r="I733" s="1"/>
    </row>
    <row r="734" spans="9:9" ht="15.75" customHeight="1" x14ac:dyDescent="0.25">
      <c r="I734" s="1"/>
    </row>
    <row r="735" spans="9:9" ht="15.75" customHeight="1" x14ac:dyDescent="0.25">
      <c r="I735" s="1"/>
    </row>
    <row r="736" spans="9:9" ht="15.75" customHeight="1" x14ac:dyDescent="0.25">
      <c r="I736" s="1"/>
    </row>
    <row r="737" spans="9:9" ht="15.75" customHeight="1" x14ac:dyDescent="0.25">
      <c r="I737" s="1"/>
    </row>
    <row r="738" spans="9:9" ht="15.75" customHeight="1" x14ac:dyDescent="0.25">
      <c r="I738" s="1"/>
    </row>
    <row r="739" spans="9:9" ht="15.75" customHeight="1" x14ac:dyDescent="0.25">
      <c r="I739" s="1"/>
    </row>
    <row r="740" spans="9:9" ht="15.75" customHeight="1" x14ac:dyDescent="0.25">
      <c r="I740" s="1"/>
    </row>
    <row r="741" spans="9:9" ht="15.75" customHeight="1" x14ac:dyDescent="0.25">
      <c r="I741" s="1"/>
    </row>
    <row r="742" spans="9:9" ht="15.75" customHeight="1" x14ac:dyDescent="0.25">
      <c r="I742" s="1"/>
    </row>
    <row r="743" spans="9:9" ht="15.75" customHeight="1" x14ac:dyDescent="0.25">
      <c r="I743" s="1"/>
    </row>
    <row r="744" spans="9:9" ht="15.75" customHeight="1" x14ac:dyDescent="0.25">
      <c r="I744" s="1"/>
    </row>
    <row r="745" spans="9:9" ht="15.75" customHeight="1" x14ac:dyDescent="0.25">
      <c r="I745" s="1"/>
    </row>
    <row r="746" spans="9:9" ht="15.75" customHeight="1" x14ac:dyDescent="0.25">
      <c r="I746" s="1"/>
    </row>
    <row r="747" spans="9:9" ht="15.75" customHeight="1" x14ac:dyDescent="0.25">
      <c r="I747" s="1"/>
    </row>
    <row r="748" spans="9:9" ht="15.75" customHeight="1" x14ac:dyDescent="0.25">
      <c r="I748" s="1"/>
    </row>
    <row r="749" spans="9:9" ht="15.75" customHeight="1" x14ac:dyDescent="0.25">
      <c r="I749" s="1"/>
    </row>
    <row r="750" spans="9:9" ht="15.75" customHeight="1" x14ac:dyDescent="0.25">
      <c r="I750" s="1"/>
    </row>
    <row r="751" spans="9:9" ht="15.75" customHeight="1" x14ac:dyDescent="0.25">
      <c r="I751" s="1"/>
    </row>
    <row r="752" spans="9:9" ht="15.75" customHeight="1" x14ac:dyDescent="0.25">
      <c r="I752" s="1"/>
    </row>
    <row r="753" spans="9:9" ht="15.75" customHeight="1" x14ac:dyDescent="0.25">
      <c r="I753" s="1"/>
    </row>
    <row r="754" spans="9:9" ht="15.75" customHeight="1" x14ac:dyDescent="0.25">
      <c r="I754" s="1"/>
    </row>
    <row r="755" spans="9:9" ht="15.75" customHeight="1" x14ac:dyDescent="0.25">
      <c r="I755" s="1"/>
    </row>
    <row r="756" spans="9:9" ht="15.75" customHeight="1" x14ac:dyDescent="0.25">
      <c r="I756" s="1"/>
    </row>
    <row r="757" spans="9:9" ht="15.75" customHeight="1" x14ac:dyDescent="0.25">
      <c r="I757" s="1"/>
    </row>
    <row r="758" spans="9:9" ht="15.75" customHeight="1" x14ac:dyDescent="0.25">
      <c r="I758" s="1"/>
    </row>
    <row r="759" spans="9:9" ht="15.75" customHeight="1" x14ac:dyDescent="0.25">
      <c r="I759" s="1"/>
    </row>
    <row r="760" spans="9:9" ht="15.75" customHeight="1" x14ac:dyDescent="0.25">
      <c r="I760" s="1"/>
    </row>
    <row r="761" spans="9:9" ht="15.75" customHeight="1" x14ac:dyDescent="0.25">
      <c r="I761" s="1"/>
    </row>
    <row r="762" spans="9:9" ht="15.75" customHeight="1" x14ac:dyDescent="0.25">
      <c r="I762" s="1"/>
    </row>
    <row r="763" spans="9:9" ht="15.75" customHeight="1" x14ac:dyDescent="0.25">
      <c r="I763" s="1"/>
    </row>
    <row r="764" spans="9:9" ht="15.75" customHeight="1" x14ac:dyDescent="0.25">
      <c r="I764" s="1"/>
    </row>
    <row r="765" spans="9:9" ht="15.75" customHeight="1" x14ac:dyDescent="0.25">
      <c r="I765" s="1"/>
    </row>
    <row r="766" spans="9:9" ht="15.75" customHeight="1" x14ac:dyDescent="0.25">
      <c r="I766" s="1"/>
    </row>
    <row r="767" spans="9:9" ht="15.75" customHeight="1" x14ac:dyDescent="0.25">
      <c r="I767" s="1"/>
    </row>
    <row r="768" spans="9:9" ht="15.75" customHeight="1" x14ac:dyDescent="0.25">
      <c r="I768" s="1"/>
    </row>
    <row r="769" spans="9:9" ht="15.75" customHeight="1" x14ac:dyDescent="0.25">
      <c r="I769" s="1"/>
    </row>
    <row r="770" spans="9:9" ht="15.75" customHeight="1" x14ac:dyDescent="0.25">
      <c r="I770" s="1"/>
    </row>
    <row r="771" spans="9:9" ht="15.75" customHeight="1" x14ac:dyDescent="0.25">
      <c r="I771" s="1"/>
    </row>
    <row r="772" spans="9:9" ht="15.75" customHeight="1" x14ac:dyDescent="0.25">
      <c r="I772" s="1"/>
    </row>
    <row r="773" spans="9:9" ht="15.75" customHeight="1" x14ac:dyDescent="0.25">
      <c r="I773" s="1"/>
    </row>
    <row r="774" spans="9:9" ht="15.75" customHeight="1" x14ac:dyDescent="0.25">
      <c r="I774" s="1"/>
    </row>
    <row r="775" spans="9:9" ht="15.75" customHeight="1" x14ac:dyDescent="0.25">
      <c r="I775" s="1"/>
    </row>
    <row r="776" spans="9:9" ht="15.75" customHeight="1" x14ac:dyDescent="0.25">
      <c r="I776" s="1"/>
    </row>
    <row r="777" spans="9:9" ht="15.75" customHeight="1" x14ac:dyDescent="0.25">
      <c r="I777" s="1"/>
    </row>
    <row r="778" spans="9:9" ht="15.75" customHeight="1" x14ac:dyDescent="0.25">
      <c r="I778" s="1"/>
    </row>
    <row r="779" spans="9:9" ht="15.75" customHeight="1" x14ac:dyDescent="0.25">
      <c r="I779" s="1"/>
    </row>
    <row r="780" spans="9:9" ht="15.75" customHeight="1" x14ac:dyDescent="0.25">
      <c r="I780" s="1"/>
    </row>
    <row r="781" spans="9:9" ht="15.75" customHeight="1" x14ac:dyDescent="0.25">
      <c r="I781" s="1"/>
    </row>
    <row r="782" spans="9:9" ht="15.75" customHeight="1" x14ac:dyDescent="0.25">
      <c r="I782" s="1"/>
    </row>
    <row r="783" spans="9:9" ht="15.75" customHeight="1" x14ac:dyDescent="0.25">
      <c r="I783" s="1"/>
    </row>
    <row r="784" spans="9:9" ht="15.75" customHeight="1" x14ac:dyDescent="0.25">
      <c r="I784" s="1"/>
    </row>
    <row r="785" spans="9:9" ht="15.75" customHeight="1" x14ac:dyDescent="0.25">
      <c r="I785" s="1"/>
    </row>
    <row r="786" spans="9:9" ht="15.75" customHeight="1" x14ac:dyDescent="0.25">
      <c r="I786" s="1"/>
    </row>
    <row r="787" spans="9:9" ht="15.75" customHeight="1" x14ac:dyDescent="0.25">
      <c r="I787" s="1"/>
    </row>
    <row r="788" spans="9:9" ht="15.75" customHeight="1" x14ac:dyDescent="0.25">
      <c r="I788" s="1"/>
    </row>
    <row r="789" spans="9:9" ht="15.75" customHeight="1" x14ac:dyDescent="0.25">
      <c r="I789" s="1"/>
    </row>
    <row r="790" spans="9:9" ht="15.75" customHeight="1" x14ac:dyDescent="0.25">
      <c r="I790" s="1"/>
    </row>
    <row r="791" spans="9:9" ht="15.75" customHeight="1" x14ac:dyDescent="0.25">
      <c r="I791" s="1"/>
    </row>
    <row r="792" spans="9:9" ht="15.75" customHeight="1" x14ac:dyDescent="0.25">
      <c r="I792" s="1"/>
    </row>
    <row r="793" spans="9:9" ht="15.75" customHeight="1" x14ac:dyDescent="0.25">
      <c r="I793" s="1"/>
    </row>
    <row r="794" spans="9:9" ht="15.75" customHeight="1" x14ac:dyDescent="0.25">
      <c r="I794" s="1"/>
    </row>
    <row r="795" spans="9:9" ht="15.75" customHeight="1" x14ac:dyDescent="0.25">
      <c r="I795" s="1"/>
    </row>
    <row r="796" spans="9:9" ht="15.75" customHeight="1" x14ac:dyDescent="0.25">
      <c r="I796" s="1"/>
    </row>
    <row r="797" spans="9:9" ht="15.75" customHeight="1" x14ac:dyDescent="0.25">
      <c r="I797" s="1"/>
    </row>
    <row r="798" spans="9:9" ht="15.75" customHeight="1" x14ac:dyDescent="0.25">
      <c r="I798" s="1"/>
    </row>
    <row r="799" spans="9:9" ht="15.75" customHeight="1" x14ac:dyDescent="0.25">
      <c r="I799" s="1"/>
    </row>
    <row r="800" spans="9:9" ht="15.75" customHeight="1" x14ac:dyDescent="0.25">
      <c r="I800" s="1"/>
    </row>
    <row r="801" spans="9:9" ht="15.75" customHeight="1" x14ac:dyDescent="0.25">
      <c r="I801" s="1"/>
    </row>
    <row r="802" spans="9:9" ht="15.75" customHeight="1" x14ac:dyDescent="0.25">
      <c r="I802" s="1"/>
    </row>
    <row r="803" spans="9:9" ht="15.75" customHeight="1" x14ac:dyDescent="0.25">
      <c r="I803" s="1"/>
    </row>
    <row r="804" spans="9:9" ht="15.75" customHeight="1" x14ac:dyDescent="0.25">
      <c r="I804" s="1"/>
    </row>
    <row r="805" spans="9:9" ht="15.75" customHeight="1" x14ac:dyDescent="0.25">
      <c r="I805" s="1"/>
    </row>
    <row r="806" spans="9:9" ht="15.75" customHeight="1" x14ac:dyDescent="0.25">
      <c r="I806" s="1"/>
    </row>
    <row r="807" spans="9:9" ht="15.75" customHeight="1" x14ac:dyDescent="0.25">
      <c r="I807" s="1"/>
    </row>
    <row r="808" spans="9:9" ht="15.75" customHeight="1" x14ac:dyDescent="0.25">
      <c r="I808" s="1"/>
    </row>
    <row r="809" spans="9:9" ht="15.75" customHeight="1" x14ac:dyDescent="0.25">
      <c r="I809" s="1"/>
    </row>
    <row r="810" spans="9:9" ht="15.75" customHeight="1" x14ac:dyDescent="0.25">
      <c r="I810" s="1"/>
    </row>
    <row r="811" spans="9:9" ht="15.75" customHeight="1" x14ac:dyDescent="0.25">
      <c r="I811" s="1"/>
    </row>
    <row r="812" spans="9:9" ht="15.75" customHeight="1" x14ac:dyDescent="0.25">
      <c r="I812" s="1"/>
    </row>
    <row r="813" spans="9:9" ht="15.75" customHeight="1" x14ac:dyDescent="0.25">
      <c r="I813" s="1"/>
    </row>
    <row r="814" spans="9:9" ht="15.75" customHeight="1" x14ac:dyDescent="0.25">
      <c r="I814" s="1"/>
    </row>
    <row r="815" spans="9:9" ht="15.75" customHeight="1" x14ac:dyDescent="0.25">
      <c r="I815" s="1"/>
    </row>
    <row r="816" spans="9:9" ht="15.75" customHeight="1" x14ac:dyDescent="0.25">
      <c r="I816" s="1"/>
    </row>
    <row r="817" spans="9:9" ht="15.75" customHeight="1" x14ac:dyDescent="0.25">
      <c r="I817" s="1"/>
    </row>
    <row r="818" spans="9:9" ht="15.75" customHeight="1" x14ac:dyDescent="0.25">
      <c r="I818" s="1"/>
    </row>
    <row r="819" spans="9:9" ht="15.75" customHeight="1" x14ac:dyDescent="0.25">
      <c r="I819" s="1"/>
    </row>
    <row r="820" spans="9:9" ht="15.75" customHeight="1" x14ac:dyDescent="0.25">
      <c r="I820" s="1"/>
    </row>
    <row r="821" spans="9:9" ht="15.75" customHeight="1" x14ac:dyDescent="0.25">
      <c r="I821" s="1"/>
    </row>
    <row r="822" spans="9:9" ht="15.75" customHeight="1" x14ac:dyDescent="0.25">
      <c r="I822" s="1"/>
    </row>
    <row r="823" spans="9:9" ht="15.75" customHeight="1" x14ac:dyDescent="0.25">
      <c r="I823" s="1"/>
    </row>
    <row r="824" spans="9:9" ht="15.75" customHeight="1" x14ac:dyDescent="0.25">
      <c r="I824" s="1"/>
    </row>
    <row r="825" spans="9:9" ht="15.75" customHeight="1" x14ac:dyDescent="0.25">
      <c r="I825" s="1"/>
    </row>
    <row r="826" spans="9:9" ht="15.75" customHeight="1" x14ac:dyDescent="0.25">
      <c r="I826" s="1"/>
    </row>
    <row r="827" spans="9:9" ht="15.75" customHeight="1" x14ac:dyDescent="0.25">
      <c r="I827" s="1"/>
    </row>
    <row r="828" spans="9:9" ht="15.75" customHeight="1" x14ac:dyDescent="0.25">
      <c r="I828" s="1"/>
    </row>
    <row r="829" spans="9:9" ht="15.75" customHeight="1" x14ac:dyDescent="0.25">
      <c r="I829" s="1"/>
    </row>
    <row r="830" spans="9:9" ht="15.75" customHeight="1" x14ac:dyDescent="0.25">
      <c r="I830" s="1"/>
    </row>
    <row r="831" spans="9:9" ht="15.75" customHeight="1" x14ac:dyDescent="0.25">
      <c r="I831" s="1"/>
    </row>
    <row r="832" spans="9:9" ht="15.75" customHeight="1" x14ac:dyDescent="0.25">
      <c r="I832" s="1"/>
    </row>
    <row r="833" spans="9:9" ht="15.75" customHeight="1" x14ac:dyDescent="0.25">
      <c r="I833" s="1"/>
    </row>
    <row r="834" spans="9:9" ht="15.75" customHeight="1" x14ac:dyDescent="0.25">
      <c r="I834" s="1"/>
    </row>
    <row r="835" spans="9:9" ht="15.75" customHeight="1" x14ac:dyDescent="0.25">
      <c r="I835" s="1"/>
    </row>
    <row r="836" spans="9:9" ht="15.75" customHeight="1" x14ac:dyDescent="0.25">
      <c r="I836" s="1"/>
    </row>
    <row r="837" spans="9:9" ht="15.75" customHeight="1" x14ac:dyDescent="0.25">
      <c r="I837" s="1"/>
    </row>
    <row r="838" spans="9:9" ht="15.75" customHeight="1" x14ac:dyDescent="0.25">
      <c r="I838" s="1"/>
    </row>
    <row r="839" spans="9:9" ht="15.75" customHeight="1" x14ac:dyDescent="0.25">
      <c r="I839" s="1"/>
    </row>
    <row r="840" spans="9:9" ht="15.75" customHeight="1" x14ac:dyDescent="0.25">
      <c r="I840" s="1"/>
    </row>
    <row r="841" spans="9:9" ht="15.75" customHeight="1" x14ac:dyDescent="0.25">
      <c r="I841" s="1"/>
    </row>
    <row r="842" spans="9:9" ht="15.75" customHeight="1" x14ac:dyDescent="0.25">
      <c r="I842" s="1"/>
    </row>
    <row r="843" spans="9:9" ht="15.75" customHeight="1" x14ac:dyDescent="0.25">
      <c r="I843" s="1"/>
    </row>
    <row r="844" spans="9:9" ht="15.75" customHeight="1" x14ac:dyDescent="0.25">
      <c r="I844" s="1"/>
    </row>
    <row r="845" spans="9:9" ht="15.75" customHeight="1" x14ac:dyDescent="0.25">
      <c r="I845" s="1"/>
    </row>
    <row r="846" spans="9:9" ht="15.75" customHeight="1" x14ac:dyDescent="0.25">
      <c r="I846" s="1"/>
    </row>
    <row r="847" spans="9:9" ht="15.75" customHeight="1" x14ac:dyDescent="0.25">
      <c r="I847" s="1"/>
    </row>
    <row r="848" spans="9:9" ht="15.75" customHeight="1" x14ac:dyDescent="0.25">
      <c r="I848" s="1"/>
    </row>
    <row r="849" spans="9:9" ht="15.75" customHeight="1" x14ac:dyDescent="0.25">
      <c r="I849" s="1"/>
    </row>
    <row r="850" spans="9:9" ht="15.75" customHeight="1" x14ac:dyDescent="0.25">
      <c r="I850" s="1"/>
    </row>
    <row r="851" spans="9:9" ht="15.75" customHeight="1" x14ac:dyDescent="0.25">
      <c r="I851" s="1"/>
    </row>
    <row r="852" spans="9:9" ht="15.75" customHeight="1" x14ac:dyDescent="0.25">
      <c r="I852" s="1"/>
    </row>
    <row r="853" spans="9:9" ht="15.75" customHeight="1" x14ac:dyDescent="0.25">
      <c r="I853" s="1"/>
    </row>
    <row r="854" spans="9:9" ht="15.75" customHeight="1" x14ac:dyDescent="0.25">
      <c r="I854" s="1"/>
    </row>
    <row r="855" spans="9:9" ht="15.75" customHeight="1" x14ac:dyDescent="0.25">
      <c r="I855" s="1"/>
    </row>
    <row r="856" spans="9:9" ht="15.75" customHeight="1" x14ac:dyDescent="0.25">
      <c r="I856" s="1"/>
    </row>
    <row r="857" spans="9:9" ht="15.75" customHeight="1" x14ac:dyDescent="0.25">
      <c r="I857" s="1"/>
    </row>
    <row r="858" spans="9:9" ht="15.75" customHeight="1" x14ac:dyDescent="0.25">
      <c r="I858" s="1"/>
    </row>
    <row r="859" spans="9:9" ht="15.75" customHeight="1" x14ac:dyDescent="0.25">
      <c r="I859" s="1"/>
    </row>
    <row r="860" spans="9:9" ht="15.75" customHeight="1" x14ac:dyDescent="0.25">
      <c r="I860" s="1"/>
    </row>
    <row r="861" spans="9:9" ht="15.75" customHeight="1" x14ac:dyDescent="0.25">
      <c r="I861" s="1"/>
    </row>
    <row r="862" spans="9:9" ht="15.75" customHeight="1" x14ac:dyDescent="0.25">
      <c r="I862" s="1"/>
    </row>
    <row r="863" spans="9:9" ht="15.75" customHeight="1" x14ac:dyDescent="0.25">
      <c r="I863" s="1"/>
    </row>
    <row r="864" spans="9:9" ht="15.75" customHeight="1" x14ac:dyDescent="0.25">
      <c r="I864" s="1"/>
    </row>
    <row r="865" spans="9:9" ht="15.75" customHeight="1" x14ac:dyDescent="0.25">
      <c r="I865" s="1"/>
    </row>
    <row r="866" spans="9:9" ht="15.75" customHeight="1" x14ac:dyDescent="0.25">
      <c r="I866" s="1"/>
    </row>
    <row r="867" spans="9:9" ht="15.75" customHeight="1" x14ac:dyDescent="0.25">
      <c r="I867" s="1"/>
    </row>
    <row r="868" spans="9:9" ht="15.75" customHeight="1" x14ac:dyDescent="0.25">
      <c r="I868" s="1"/>
    </row>
    <row r="869" spans="9:9" ht="15.75" customHeight="1" x14ac:dyDescent="0.25">
      <c r="I869" s="1"/>
    </row>
    <row r="870" spans="9:9" ht="15.75" customHeight="1" x14ac:dyDescent="0.25">
      <c r="I870" s="1"/>
    </row>
    <row r="871" spans="9:9" ht="15.75" customHeight="1" x14ac:dyDescent="0.25">
      <c r="I871" s="1"/>
    </row>
    <row r="872" spans="9:9" ht="15.75" customHeight="1" x14ac:dyDescent="0.25">
      <c r="I872" s="1"/>
    </row>
    <row r="873" spans="9:9" ht="15.75" customHeight="1" x14ac:dyDescent="0.25">
      <c r="I873" s="1"/>
    </row>
    <row r="874" spans="9:9" ht="15.75" customHeight="1" x14ac:dyDescent="0.25">
      <c r="I874" s="1"/>
    </row>
    <row r="875" spans="9:9" ht="15.75" customHeight="1" x14ac:dyDescent="0.25">
      <c r="I875" s="1"/>
    </row>
    <row r="876" spans="9:9" ht="15.75" customHeight="1" x14ac:dyDescent="0.25">
      <c r="I876" s="1"/>
    </row>
    <row r="877" spans="9:9" ht="15.75" customHeight="1" x14ac:dyDescent="0.25">
      <c r="I877" s="1"/>
    </row>
    <row r="878" spans="9:9" ht="15.75" customHeight="1" x14ac:dyDescent="0.25">
      <c r="I878" s="1"/>
    </row>
    <row r="879" spans="9:9" ht="15.75" customHeight="1" x14ac:dyDescent="0.25">
      <c r="I879" s="1"/>
    </row>
    <row r="880" spans="9:9" ht="15.75" customHeight="1" x14ac:dyDescent="0.25">
      <c r="I880" s="1"/>
    </row>
    <row r="881" spans="9:9" ht="15.75" customHeight="1" x14ac:dyDescent="0.25">
      <c r="I881" s="1"/>
    </row>
    <row r="882" spans="9:9" ht="15.75" customHeight="1" x14ac:dyDescent="0.25">
      <c r="I882" s="1"/>
    </row>
    <row r="883" spans="9:9" ht="15.75" customHeight="1" x14ac:dyDescent="0.25">
      <c r="I883" s="1"/>
    </row>
    <row r="884" spans="9:9" ht="15.75" customHeight="1" x14ac:dyDescent="0.25">
      <c r="I884" s="1"/>
    </row>
    <row r="885" spans="9:9" ht="15.75" customHeight="1" x14ac:dyDescent="0.25">
      <c r="I885" s="1"/>
    </row>
    <row r="886" spans="9:9" ht="15.75" customHeight="1" x14ac:dyDescent="0.25">
      <c r="I886" s="1"/>
    </row>
    <row r="887" spans="9:9" ht="15.75" customHeight="1" x14ac:dyDescent="0.25">
      <c r="I887" s="1"/>
    </row>
    <row r="888" spans="9:9" ht="15.75" customHeight="1" x14ac:dyDescent="0.25">
      <c r="I888" s="1"/>
    </row>
    <row r="889" spans="9:9" ht="15.75" customHeight="1" x14ac:dyDescent="0.25">
      <c r="I889" s="1"/>
    </row>
    <row r="890" spans="9:9" ht="15.75" customHeight="1" x14ac:dyDescent="0.25">
      <c r="I890" s="1"/>
    </row>
    <row r="891" spans="9:9" ht="15.75" customHeight="1" x14ac:dyDescent="0.25">
      <c r="I891" s="1"/>
    </row>
    <row r="892" spans="9:9" ht="15.75" customHeight="1" x14ac:dyDescent="0.25">
      <c r="I892" s="1"/>
    </row>
    <row r="893" spans="9:9" ht="15.75" customHeight="1" x14ac:dyDescent="0.25">
      <c r="I893" s="1"/>
    </row>
    <row r="894" spans="9:9" ht="15.75" customHeight="1" x14ac:dyDescent="0.25">
      <c r="I894" s="1"/>
    </row>
    <row r="895" spans="9:9" ht="15.75" customHeight="1" x14ac:dyDescent="0.25">
      <c r="I895" s="1"/>
    </row>
    <row r="896" spans="9:9" ht="15.75" customHeight="1" x14ac:dyDescent="0.25">
      <c r="I896" s="1"/>
    </row>
    <row r="897" spans="9:9" ht="15.75" customHeight="1" x14ac:dyDescent="0.25">
      <c r="I897" s="1"/>
    </row>
    <row r="898" spans="9:9" ht="15.75" customHeight="1" x14ac:dyDescent="0.25">
      <c r="I898" s="1"/>
    </row>
    <row r="899" spans="9:9" ht="15.75" customHeight="1" x14ac:dyDescent="0.25">
      <c r="I899" s="1"/>
    </row>
    <row r="900" spans="9:9" ht="15.75" customHeight="1" x14ac:dyDescent="0.25">
      <c r="I900" s="1"/>
    </row>
    <row r="901" spans="9:9" ht="15.75" customHeight="1" x14ac:dyDescent="0.25">
      <c r="I901" s="1"/>
    </row>
    <row r="902" spans="9:9" ht="15.75" customHeight="1" x14ac:dyDescent="0.25">
      <c r="I902" s="1"/>
    </row>
    <row r="903" spans="9:9" ht="15.75" customHeight="1" x14ac:dyDescent="0.25">
      <c r="I903" s="1"/>
    </row>
    <row r="904" spans="9:9" ht="15.75" customHeight="1" x14ac:dyDescent="0.25">
      <c r="I904" s="1"/>
    </row>
    <row r="905" spans="9:9" ht="15.75" customHeight="1" x14ac:dyDescent="0.25">
      <c r="I905" s="1"/>
    </row>
    <row r="906" spans="9:9" ht="15.75" customHeight="1" x14ac:dyDescent="0.25">
      <c r="I906" s="1"/>
    </row>
    <row r="907" spans="9:9" ht="15.75" customHeight="1" x14ac:dyDescent="0.25">
      <c r="I907" s="1"/>
    </row>
    <row r="908" spans="9:9" ht="15.75" customHeight="1" x14ac:dyDescent="0.25">
      <c r="I908" s="1"/>
    </row>
    <row r="909" spans="9:9" ht="15.75" customHeight="1" x14ac:dyDescent="0.25">
      <c r="I909" s="1"/>
    </row>
    <row r="910" spans="9:9" ht="15.75" customHeight="1" x14ac:dyDescent="0.25">
      <c r="I910" s="1"/>
    </row>
    <row r="911" spans="9:9" ht="15.75" customHeight="1" x14ac:dyDescent="0.25">
      <c r="I911" s="1"/>
    </row>
    <row r="912" spans="9:9" ht="15.75" customHeight="1" x14ac:dyDescent="0.25">
      <c r="I912" s="1"/>
    </row>
    <row r="913" spans="9:9" ht="15.75" customHeight="1" x14ac:dyDescent="0.25">
      <c r="I913" s="1"/>
    </row>
    <row r="914" spans="9:9" ht="15.75" customHeight="1" x14ac:dyDescent="0.25">
      <c r="I914" s="1"/>
    </row>
    <row r="915" spans="9:9" ht="15.75" customHeight="1" x14ac:dyDescent="0.25">
      <c r="I915" s="1"/>
    </row>
    <row r="916" spans="9:9" ht="15.75" customHeight="1" x14ac:dyDescent="0.25">
      <c r="I916" s="1"/>
    </row>
    <row r="917" spans="9:9" ht="15.75" customHeight="1" x14ac:dyDescent="0.25">
      <c r="I917" s="1"/>
    </row>
    <row r="918" spans="9:9" ht="15.75" customHeight="1" x14ac:dyDescent="0.25">
      <c r="I918" s="1"/>
    </row>
    <row r="919" spans="9:9" ht="15.75" customHeight="1" x14ac:dyDescent="0.25">
      <c r="I919" s="1"/>
    </row>
    <row r="920" spans="9:9" ht="15.75" customHeight="1" x14ac:dyDescent="0.25">
      <c r="I920" s="1"/>
    </row>
    <row r="921" spans="9:9" ht="15.75" customHeight="1" x14ac:dyDescent="0.25">
      <c r="I921" s="1"/>
    </row>
    <row r="922" spans="9:9" ht="15.75" customHeight="1" x14ac:dyDescent="0.25">
      <c r="I922" s="1"/>
    </row>
    <row r="923" spans="9:9" ht="15.75" customHeight="1" x14ac:dyDescent="0.25">
      <c r="I923" s="1"/>
    </row>
    <row r="924" spans="9:9" ht="15.75" customHeight="1" x14ac:dyDescent="0.25">
      <c r="I924" s="1"/>
    </row>
    <row r="925" spans="9:9" ht="15.75" customHeight="1" x14ac:dyDescent="0.25">
      <c r="I925" s="1"/>
    </row>
    <row r="926" spans="9:9" ht="15.75" customHeight="1" x14ac:dyDescent="0.25">
      <c r="I926" s="1"/>
    </row>
    <row r="927" spans="9:9" ht="15.75" customHeight="1" x14ac:dyDescent="0.25">
      <c r="I927" s="1"/>
    </row>
    <row r="928" spans="9:9" ht="15.75" customHeight="1" x14ac:dyDescent="0.25">
      <c r="I928" s="1"/>
    </row>
    <row r="929" spans="9:9" ht="15.75" customHeight="1" x14ac:dyDescent="0.25">
      <c r="I929" s="1"/>
    </row>
    <row r="930" spans="9:9" ht="15.75" customHeight="1" x14ac:dyDescent="0.25">
      <c r="I930" s="1"/>
    </row>
    <row r="931" spans="9:9" ht="15.75" customHeight="1" x14ac:dyDescent="0.25">
      <c r="I931" s="1"/>
    </row>
    <row r="932" spans="9:9" ht="15.75" customHeight="1" x14ac:dyDescent="0.25">
      <c r="I932" s="1"/>
    </row>
    <row r="933" spans="9:9" ht="15.75" customHeight="1" x14ac:dyDescent="0.25">
      <c r="I933" s="1"/>
    </row>
    <row r="934" spans="9:9" ht="15.75" customHeight="1" x14ac:dyDescent="0.25">
      <c r="I934" s="1"/>
    </row>
    <row r="935" spans="9:9" ht="15.75" customHeight="1" x14ac:dyDescent="0.25">
      <c r="I935" s="1"/>
    </row>
    <row r="936" spans="9:9" ht="15.75" customHeight="1" x14ac:dyDescent="0.25">
      <c r="I936" s="1"/>
    </row>
    <row r="937" spans="9:9" ht="15.75" customHeight="1" x14ac:dyDescent="0.25">
      <c r="I937" s="1"/>
    </row>
    <row r="938" spans="9:9" ht="15.75" customHeight="1" x14ac:dyDescent="0.25">
      <c r="I938" s="1"/>
    </row>
    <row r="939" spans="9:9" ht="15.75" customHeight="1" x14ac:dyDescent="0.25">
      <c r="I939" s="1"/>
    </row>
    <row r="940" spans="9:9" ht="15.75" customHeight="1" x14ac:dyDescent="0.25">
      <c r="I940" s="1"/>
    </row>
    <row r="941" spans="9:9" ht="15.75" customHeight="1" x14ac:dyDescent="0.25">
      <c r="I941" s="1"/>
    </row>
    <row r="942" spans="9:9" ht="15.75" customHeight="1" x14ac:dyDescent="0.25">
      <c r="I942" s="1"/>
    </row>
    <row r="943" spans="9:9" ht="15.75" customHeight="1" x14ac:dyDescent="0.25">
      <c r="I943" s="1"/>
    </row>
    <row r="944" spans="9:9" ht="15.75" customHeight="1" x14ac:dyDescent="0.25">
      <c r="I944" s="1"/>
    </row>
    <row r="945" spans="9:9" ht="15.75" customHeight="1" x14ac:dyDescent="0.25">
      <c r="I945" s="1"/>
    </row>
    <row r="946" spans="9:9" ht="15.75" customHeight="1" x14ac:dyDescent="0.25">
      <c r="I946" s="1"/>
    </row>
    <row r="947" spans="9:9" ht="15.75" customHeight="1" x14ac:dyDescent="0.25">
      <c r="I947" s="1"/>
    </row>
    <row r="948" spans="9:9" ht="15.75" customHeight="1" x14ac:dyDescent="0.25">
      <c r="I948" s="1"/>
    </row>
    <row r="949" spans="9:9" ht="15.75" customHeight="1" x14ac:dyDescent="0.25">
      <c r="I949" s="1"/>
    </row>
    <row r="950" spans="9:9" ht="15.75" customHeight="1" x14ac:dyDescent="0.25">
      <c r="I950" s="1"/>
    </row>
    <row r="951" spans="9:9" ht="15.75" customHeight="1" x14ac:dyDescent="0.25">
      <c r="I951" s="1"/>
    </row>
    <row r="952" spans="9:9" ht="15.75" customHeight="1" x14ac:dyDescent="0.25">
      <c r="I952" s="1"/>
    </row>
    <row r="953" spans="9:9" ht="15.75" customHeight="1" x14ac:dyDescent="0.25">
      <c r="I953" s="1"/>
    </row>
    <row r="954" spans="9:9" ht="15.75" customHeight="1" x14ac:dyDescent="0.25">
      <c r="I954" s="1"/>
    </row>
    <row r="955" spans="9:9" ht="15.75" customHeight="1" x14ac:dyDescent="0.25">
      <c r="I955" s="1"/>
    </row>
    <row r="956" spans="9:9" ht="15.75" customHeight="1" x14ac:dyDescent="0.25">
      <c r="I956" s="1"/>
    </row>
    <row r="957" spans="9:9" ht="15.75" customHeight="1" x14ac:dyDescent="0.25">
      <c r="I957" s="1"/>
    </row>
    <row r="958" spans="9:9" ht="15.75" customHeight="1" x14ac:dyDescent="0.25">
      <c r="I958" s="1"/>
    </row>
    <row r="959" spans="9:9" ht="15.75" customHeight="1" x14ac:dyDescent="0.25">
      <c r="I959" s="1"/>
    </row>
    <row r="960" spans="9:9" ht="15.75" customHeight="1" x14ac:dyDescent="0.25">
      <c r="I960" s="1"/>
    </row>
    <row r="961" spans="9:9" ht="15.75" customHeight="1" x14ac:dyDescent="0.25">
      <c r="I961" s="1"/>
    </row>
    <row r="962" spans="9:9" ht="15.75" customHeight="1" x14ac:dyDescent="0.25">
      <c r="I962" s="1"/>
    </row>
    <row r="963" spans="9:9" ht="15.75" customHeight="1" x14ac:dyDescent="0.25">
      <c r="I963" s="1"/>
    </row>
    <row r="964" spans="9:9" ht="15.75" customHeight="1" x14ac:dyDescent="0.25">
      <c r="I964" s="1"/>
    </row>
    <row r="965" spans="9:9" ht="15.75" customHeight="1" x14ac:dyDescent="0.25">
      <c r="I965" s="1"/>
    </row>
    <row r="966" spans="9:9" ht="15.75" customHeight="1" x14ac:dyDescent="0.25">
      <c r="I966" s="1"/>
    </row>
    <row r="967" spans="9:9" ht="15.75" customHeight="1" x14ac:dyDescent="0.25">
      <c r="I967" s="1"/>
    </row>
    <row r="968" spans="9:9" ht="15.75" customHeight="1" x14ac:dyDescent="0.25">
      <c r="I968" s="1"/>
    </row>
    <row r="969" spans="9:9" ht="15.75" customHeight="1" x14ac:dyDescent="0.25">
      <c r="I969" s="1"/>
    </row>
    <row r="970" spans="9:9" ht="15.75" customHeight="1" x14ac:dyDescent="0.25">
      <c r="I970" s="1"/>
    </row>
    <row r="971" spans="9:9" ht="15.75" customHeight="1" x14ac:dyDescent="0.25">
      <c r="I971" s="1"/>
    </row>
    <row r="972" spans="9:9" ht="15.75" customHeight="1" x14ac:dyDescent="0.25">
      <c r="I972" s="1"/>
    </row>
    <row r="973" spans="9:9" ht="15.75" customHeight="1" x14ac:dyDescent="0.25">
      <c r="I973" s="1"/>
    </row>
    <row r="974" spans="9:9" ht="15.75" customHeight="1" x14ac:dyDescent="0.25">
      <c r="I974" s="1"/>
    </row>
    <row r="975" spans="9:9" ht="15.75" customHeight="1" x14ac:dyDescent="0.25">
      <c r="I975" s="1"/>
    </row>
    <row r="976" spans="9:9" ht="15.75" customHeight="1" x14ac:dyDescent="0.25">
      <c r="I976" s="1"/>
    </row>
    <row r="977" spans="9:9" ht="15.75" customHeight="1" x14ac:dyDescent="0.25">
      <c r="I977" s="1"/>
    </row>
    <row r="978" spans="9:9" ht="15.75" customHeight="1" x14ac:dyDescent="0.25">
      <c r="I978" s="1"/>
    </row>
    <row r="979" spans="9:9" ht="15.75" customHeight="1" x14ac:dyDescent="0.25">
      <c r="I979" s="1"/>
    </row>
    <row r="980" spans="9:9" ht="15.75" customHeight="1" x14ac:dyDescent="0.25">
      <c r="I980" s="1"/>
    </row>
    <row r="981" spans="9:9" ht="15.75" customHeight="1" x14ac:dyDescent="0.25">
      <c r="I981" s="1"/>
    </row>
    <row r="982" spans="9:9" ht="15.75" customHeight="1" x14ac:dyDescent="0.25">
      <c r="I982" s="1"/>
    </row>
    <row r="983" spans="9:9" ht="15.75" customHeight="1" x14ac:dyDescent="0.25">
      <c r="I983" s="1"/>
    </row>
    <row r="984" spans="9:9" ht="15.75" customHeight="1" x14ac:dyDescent="0.25">
      <c r="I984" s="1"/>
    </row>
    <row r="985" spans="9:9" ht="15.75" customHeight="1" x14ac:dyDescent="0.25">
      <c r="I985" s="1"/>
    </row>
    <row r="986" spans="9:9" ht="15.75" customHeight="1" x14ac:dyDescent="0.25">
      <c r="I986" s="1"/>
    </row>
    <row r="987" spans="9:9" ht="15.75" customHeight="1" x14ac:dyDescent="0.25">
      <c r="I987" s="1"/>
    </row>
    <row r="988" spans="9:9" ht="15.75" customHeight="1" x14ac:dyDescent="0.25">
      <c r="I988" s="1"/>
    </row>
    <row r="989" spans="9:9" ht="15.75" customHeight="1" x14ac:dyDescent="0.25">
      <c r="I989" s="1"/>
    </row>
    <row r="990" spans="9:9" ht="15.75" customHeight="1" x14ac:dyDescent="0.25">
      <c r="I990" s="1"/>
    </row>
    <row r="991" spans="9:9" ht="15.75" customHeight="1" x14ac:dyDescent="0.25">
      <c r="I991" s="1"/>
    </row>
    <row r="992" spans="9:9" ht="15.75" customHeight="1" x14ac:dyDescent="0.25">
      <c r="I992" s="1"/>
    </row>
    <row r="993" spans="9:9" ht="15.75" customHeight="1" x14ac:dyDescent="0.25">
      <c r="I993" s="1"/>
    </row>
    <row r="994" spans="9:9" ht="15.75" customHeight="1" x14ac:dyDescent="0.25">
      <c r="I994" s="1"/>
    </row>
    <row r="995" spans="9:9" ht="15.75" customHeight="1" x14ac:dyDescent="0.25">
      <c r="I995" s="1"/>
    </row>
    <row r="996" spans="9:9" ht="15.75" customHeight="1" x14ac:dyDescent="0.25">
      <c r="I996" s="1"/>
    </row>
    <row r="997" spans="9:9" ht="15.75" customHeight="1" x14ac:dyDescent="0.25">
      <c r="I997" s="1"/>
    </row>
  </sheetData>
  <mergeCells count="3">
    <mergeCell ref="B1:C1"/>
    <mergeCell ref="F17:G17"/>
    <mergeCell ref="G20:H20"/>
  </mergeCells>
  <conditionalFormatting sqref="A18:H19 I6:J19 I21:J30 J20:K30 I39:J997 I33:I38">
    <cfRule type="cellIs" dxfId="14" priority="16" operator="equal">
      <formula>"DROP"</formula>
    </cfRule>
  </conditionalFormatting>
  <conditionalFormatting sqref="A18:H19 I6:I19 I21:I30 I33:I997">
    <cfRule type="containsText" dxfId="13" priority="17" operator="containsText" text="NO_DROP">
      <formula>NOT(ISERROR(SEARCH("NO_DROP",A6)))</formula>
    </cfRule>
  </conditionalFormatting>
  <conditionalFormatting sqref="I20">
    <cfRule type="cellIs" dxfId="12" priority="14" operator="equal">
      <formula>"DROP"</formula>
    </cfRule>
  </conditionalFormatting>
  <conditionalFormatting sqref="I20">
    <cfRule type="containsText" dxfId="11" priority="15" operator="containsText" text="NO_DROP">
      <formula>NOT(ISERROR(SEARCH("NO_DROP",I20)))</formula>
    </cfRule>
  </conditionalFormatting>
  <conditionalFormatting sqref="J33:K38">
    <cfRule type="cellIs" dxfId="10" priority="13" operator="equal">
      <formula>"DROP"</formula>
    </cfRule>
  </conditionalFormatting>
  <conditionalFormatting sqref="S28:T28">
    <cfRule type="cellIs" dxfId="9" priority="4" operator="equal">
      <formula>"DROP"</formula>
    </cfRule>
  </conditionalFormatting>
  <conditionalFormatting sqref="J32:K32">
    <cfRule type="cellIs" dxfId="8" priority="10" operator="equal">
      <formula>"DROP"</formula>
    </cfRule>
  </conditionalFormatting>
  <conditionalFormatting sqref="Q28:Q30">
    <cfRule type="cellIs" dxfId="7" priority="8" operator="equal">
      <formula>"DROP"</formula>
    </cfRule>
  </conditionalFormatting>
  <conditionalFormatting sqref="Q28:Q30">
    <cfRule type="containsText" dxfId="6" priority="9" operator="containsText" text="NO_DROP">
      <formula>NOT(ISERROR(SEARCH("NO_DROP",Q28)))</formula>
    </cfRule>
  </conditionalFormatting>
  <conditionalFormatting sqref="P20:P30">
    <cfRule type="cellIs" dxfId="5" priority="7" operator="equal">
      <formula>"DROP"</formula>
    </cfRule>
  </conditionalFormatting>
  <conditionalFormatting sqref="O21:O30">
    <cfRule type="cellIs" dxfId="4" priority="5" operator="equal">
      <formula>"DROP"</formula>
    </cfRule>
  </conditionalFormatting>
  <conditionalFormatting sqref="O21:O30">
    <cfRule type="containsText" dxfId="3" priority="6" operator="containsText" text="NO_DROP">
      <formula>NOT(ISERROR(SEARCH("NO_DROP",O21)))</formula>
    </cfRule>
  </conditionalFormatting>
  <conditionalFormatting sqref="R28">
    <cfRule type="cellIs" dxfId="2" priority="2" operator="equal">
      <formula>"DROP"</formula>
    </cfRule>
  </conditionalFormatting>
  <conditionalFormatting sqref="R28">
    <cfRule type="containsText" dxfId="1" priority="3" operator="containsText" text="NO_DROP">
      <formula>NOT(ISERROR(SEARCH("NO_DROP",R28)))</formula>
    </cfRule>
  </conditionalFormatting>
  <conditionalFormatting sqref="Q20:Q27">
    <cfRule type="cellIs" dxfId="0" priority="1" operator="equal">
      <formula>"DROP"</formula>
    </cfRule>
  </conditionalFormatting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000"/>
  <sheetViews>
    <sheetView workbookViewId="0">
      <selection activeCell="M2" sqref="M2"/>
    </sheetView>
  </sheetViews>
  <sheetFormatPr baseColWidth="10" defaultColWidth="12.625" defaultRowHeight="15" customHeight="1" x14ac:dyDescent="0.2"/>
  <cols>
    <col min="1" max="1" width="12.375" customWidth="1"/>
    <col min="2" max="3" width="8" customWidth="1"/>
    <col min="4" max="5" width="11.875" bestFit="1" customWidth="1"/>
    <col min="6" max="6" width="11.5" bestFit="1" customWidth="1"/>
    <col min="7" max="8" width="13.5" bestFit="1" customWidth="1"/>
    <col min="9" max="9" width="8" customWidth="1"/>
    <col min="10" max="11" width="12.5" bestFit="1" customWidth="1"/>
    <col min="12" max="12" width="11.75" bestFit="1" customWidth="1"/>
    <col min="13" max="13" width="10.625" bestFit="1" customWidth="1"/>
    <col min="14" max="14" width="11.25" customWidth="1"/>
    <col min="15" max="15" width="9.75" customWidth="1"/>
    <col min="16" max="17" width="9.125" bestFit="1" customWidth="1"/>
    <col min="18" max="26" width="8" customWidth="1"/>
  </cols>
  <sheetData>
    <row r="1" spans="1:15" x14ac:dyDescent="0.25">
      <c r="A1" s="8" t="s">
        <v>5</v>
      </c>
      <c r="B1" s="8" t="s">
        <v>110</v>
      </c>
      <c r="C1" s="8" t="s">
        <v>111</v>
      </c>
      <c r="D1" s="8" t="s">
        <v>126</v>
      </c>
      <c r="E1" s="8" t="s">
        <v>125</v>
      </c>
      <c r="F1" s="8" t="s">
        <v>115</v>
      </c>
      <c r="G1" s="8" t="s">
        <v>115</v>
      </c>
      <c r="H1" s="8" t="s">
        <v>114</v>
      </c>
      <c r="I1" s="8" t="s">
        <v>114</v>
      </c>
      <c r="J1" s="8" t="s">
        <v>113</v>
      </c>
      <c r="K1" s="8" t="s">
        <v>112</v>
      </c>
      <c r="L1" s="13" t="s">
        <v>157</v>
      </c>
      <c r="M1" s="8" t="s">
        <v>116</v>
      </c>
      <c r="N1" s="8" t="s">
        <v>117</v>
      </c>
    </row>
    <row r="2" spans="1:15" x14ac:dyDescent="0.25">
      <c r="A2" s="14" t="s">
        <v>103</v>
      </c>
      <c r="B2" s="3">
        <v>70</v>
      </c>
      <c r="C2" s="3">
        <v>30</v>
      </c>
      <c r="D2" s="3">
        <v>40</v>
      </c>
      <c r="E2" s="3">
        <v>45</v>
      </c>
      <c r="F2" s="3">
        <v>15</v>
      </c>
      <c r="G2" s="3">
        <v>0</v>
      </c>
      <c r="H2" s="3">
        <v>0</v>
      </c>
      <c r="I2" s="3">
        <v>0</v>
      </c>
      <c r="J2" s="3">
        <v>0</v>
      </c>
      <c r="K2" s="3">
        <v>0</v>
      </c>
      <c r="L2" s="3">
        <v>0</v>
      </c>
      <c r="M2" s="15" t="str">
        <f>IF(SUM(B2:C2)=100,"good","not")</f>
        <v>good</v>
      </c>
      <c r="N2" s="15" t="str">
        <f>IF(SUM(D2:K2)=100,"good","not")</f>
        <v>good</v>
      </c>
      <c r="O2">
        <f>SUM(D2:K2)</f>
        <v>100</v>
      </c>
    </row>
    <row r="3" spans="1:15" x14ac:dyDescent="0.25">
      <c r="A3" s="14" t="s">
        <v>104</v>
      </c>
      <c r="B3" s="3">
        <v>65</v>
      </c>
      <c r="C3" s="3">
        <v>35</v>
      </c>
      <c r="D3" s="3">
        <v>55</v>
      </c>
      <c r="E3" s="3">
        <v>20</v>
      </c>
      <c r="F3" s="3">
        <v>0</v>
      </c>
      <c r="G3" s="3">
        <v>10</v>
      </c>
      <c r="H3" s="3">
        <v>5</v>
      </c>
      <c r="I3" s="3">
        <v>5</v>
      </c>
      <c r="J3" s="3">
        <v>5</v>
      </c>
      <c r="K3" s="3">
        <v>0</v>
      </c>
      <c r="L3" s="3">
        <v>3</v>
      </c>
      <c r="M3" s="15" t="str">
        <f t="shared" ref="M3:M8" si="0">IF(SUM(B3:C3)=100,"good","not")</f>
        <v>good</v>
      </c>
      <c r="N3" s="15" t="str">
        <f t="shared" ref="N3:N8" si="1">IF(SUM(D3:K3)=100,"good","not")</f>
        <v>good</v>
      </c>
      <c r="O3">
        <f t="shared" ref="O3:O8" si="2">SUM(D3:K3)</f>
        <v>100</v>
      </c>
    </row>
    <row r="4" spans="1:15" x14ac:dyDescent="0.25">
      <c r="A4" s="14" t="s">
        <v>105</v>
      </c>
      <c r="B4" s="3">
        <v>60</v>
      </c>
      <c r="C4" s="3">
        <v>40</v>
      </c>
      <c r="D4" s="3">
        <v>40</v>
      </c>
      <c r="E4" s="3">
        <v>20</v>
      </c>
      <c r="F4" s="3">
        <v>5</v>
      </c>
      <c r="G4" s="3">
        <v>5</v>
      </c>
      <c r="H4" s="3">
        <v>5</v>
      </c>
      <c r="I4" s="3">
        <v>10</v>
      </c>
      <c r="J4" s="3">
        <v>10</v>
      </c>
      <c r="K4" s="3">
        <v>5</v>
      </c>
      <c r="L4" s="3">
        <v>3</v>
      </c>
      <c r="M4" s="15" t="str">
        <f t="shared" si="0"/>
        <v>good</v>
      </c>
      <c r="N4" s="15" t="str">
        <f t="shared" si="1"/>
        <v>good</v>
      </c>
      <c r="O4">
        <f t="shared" si="2"/>
        <v>100</v>
      </c>
    </row>
    <row r="5" spans="1:15" x14ac:dyDescent="0.25">
      <c r="A5" s="14" t="s">
        <v>106</v>
      </c>
      <c r="B5" s="3">
        <v>55</v>
      </c>
      <c r="C5" s="3">
        <v>45</v>
      </c>
      <c r="D5" s="3">
        <v>15</v>
      </c>
      <c r="E5" s="3">
        <v>15</v>
      </c>
      <c r="F5" s="3">
        <v>20</v>
      </c>
      <c r="G5" s="3">
        <v>15</v>
      </c>
      <c r="H5" s="3">
        <v>10</v>
      </c>
      <c r="I5" s="3">
        <v>10</v>
      </c>
      <c r="J5" s="3">
        <v>5</v>
      </c>
      <c r="K5" s="3">
        <v>10</v>
      </c>
      <c r="L5" s="3">
        <v>4</v>
      </c>
      <c r="M5" s="15" t="str">
        <f t="shared" si="0"/>
        <v>good</v>
      </c>
      <c r="N5" s="15" t="str">
        <f t="shared" si="1"/>
        <v>good</v>
      </c>
      <c r="O5">
        <f t="shared" si="2"/>
        <v>100</v>
      </c>
    </row>
    <row r="6" spans="1:15" x14ac:dyDescent="0.25">
      <c r="A6" s="14" t="s">
        <v>107</v>
      </c>
      <c r="B6" s="3">
        <v>50</v>
      </c>
      <c r="C6" s="3">
        <v>50</v>
      </c>
      <c r="D6" s="3">
        <v>15</v>
      </c>
      <c r="E6" s="3">
        <v>10</v>
      </c>
      <c r="F6" s="3">
        <v>10</v>
      </c>
      <c r="G6" s="3">
        <v>10</v>
      </c>
      <c r="H6" s="3">
        <v>15</v>
      </c>
      <c r="I6" s="3">
        <v>15</v>
      </c>
      <c r="J6" s="3">
        <v>10</v>
      </c>
      <c r="K6" s="3">
        <v>15</v>
      </c>
      <c r="L6" s="3">
        <v>4</v>
      </c>
      <c r="M6" s="15" t="str">
        <f t="shared" si="0"/>
        <v>good</v>
      </c>
      <c r="N6" s="15" t="str">
        <f t="shared" si="1"/>
        <v>good</v>
      </c>
      <c r="O6">
        <f t="shared" si="2"/>
        <v>100</v>
      </c>
    </row>
    <row r="7" spans="1:15" x14ac:dyDescent="0.25">
      <c r="A7" s="14" t="s">
        <v>108</v>
      </c>
      <c r="B7" s="3">
        <v>45</v>
      </c>
      <c r="C7" s="3">
        <v>55</v>
      </c>
      <c r="D7" s="3">
        <v>5</v>
      </c>
      <c r="E7" s="3">
        <v>5</v>
      </c>
      <c r="F7" s="3">
        <v>5</v>
      </c>
      <c r="G7" s="3">
        <v>15</v>
      </c>
      <c r="H7" s="3">
        <v>15</v>
      </c>
      <c r="I7" s="3">
        <v>20</v>
      </c>
      <c r="J7" s="3">
        <v>15</v>
      </c>
      <c r="K7" s="3">
        <v>20</v>
      </c>
      <c r="L7" s="3">
        <v>4</v>
      </c>
      <c r="M7" s="15" t="str">
        <f t="shared" si="0"/>
        <v>good</v>
      </c>
      <c r="N7" s="15" t="str">
        <f t="shared" si="1"/>
        <v>good</v>
      </c>
      <c r="O7">
        <f t="shared" si="2"/>
        <v>100</v>
      </c>
    </row>
    <row r="8" spans="1:15" x14ac:dyDescent="0.25">
      <c r="A8" s="14" t="s">
        <v>109</v>
      </c>
      <c r="B8" s="3">
        <v>40</v>
      </c>
      <c r="C8" s="3">
        <v>60</v>
      </c>
      <c r="D8" s="3">
        <v>5</v>
      </c>
      <c r="E8" s="3">
        <v>5</v>
      </c>
      <c r="F8" s="3">
        <v>10</v>
      </c>
      <c r="G8" s="3">
        <v>5</v>
      </c>
      <c r="H8" s="3">
        <v>10</v>
      </c>
      <c r="I8" s="3">
        <v>10</v>
      </c>
      <c r="J8" s="3">
        <v>20</v>
      </c>
      <c r="K8" s="3">
        <v>35</v>
      </c>
      <c r="L8" s="3">
        <v>5</v>
      </c>
      <c r="M8" s="15" t="str">
        <f t="shared" si="0"/>
        <v>good</v>
      </c>
      <c r="N8" s="15" t="str">
        <f t="shared" si="1"/>
        <v>good</v>
      </c>
      <c r="O8">
        <f t="shared" si="2"/>
        <v>100</v>
      </c>
    </row>
    <row r="9" spans="1:15" ht="14.25" x14ac:dyDescent="0.2"/>
    <row r="10" spans="1:15" ht="14.25" x14ac:dyDescent="0.2">
      <c r="N10" s="21" t="s">
        <v>72</v>
      </c>
      <c r="O10" s="21" t="s">
        <v>81</v>
      </c>
    </row>
    <row r="11" spans="1:15" ht="14.25" x14ac:dyDescent="0.2"/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00"/>
  <sheetViews>
    <sheetView workbookViewId="0">
      <selection activeCell="C3" sqref="C3"/>
    </sheetView>
  </sheetViews>
  <sheetFormatPr baseColWidth="10" defaultColWidth="12.625" defaultRowHeight="15" customHeight="1" x14ac:dyDescent="0.2"/>
  <cols>
    <col min="1" max="1" width="13.5" bestFit="1" customWidth="1"/>
    <col min="2" max="2" width="32.625" bestFit="1" customWidth="1"/>
    <col min="3" max="26" width="9.375" customWidth="1"/>
  </cols>
  <sheetData>
    <row r="1" spans="1:3" x14ac:dyDescent="0.25">
      <c r="A1" s="8"/>
      <c r="B1" s="8" t="s">
        <v>11</v>
      </c>
    </row>
    <row r="2" spans="1:3" x14ac:dyDescent="0.25">
      <c r="A2" s="8" t="s">
        <v>110</v>
      </c>
      <c r="B2" s="16">
        <f ca="1">RANDBETWEEN(Perks!B14,Perks!C14)</f>
        <v>14</v>
      </c>
      <c r="C2" s="21" t="s">
        <v>75</v>
      </c>
    </row>
    <row r="3" spans="1:3" x14ac:dyDescent="0.25">
      <c r="A3" s="8" t="s">
        <v>111</v>
      </c>
      <c r="B3" s="16">
        <f ca="1">RANDBETWEEN(Perks!B15,Perks!C15)</f>
        <v>194</v>
      </c>
      <c r="C3" s="21" t="s">
        <v>75</v>
      </c>
    </row>
    <row r="4" spans="1:3" x14ac:dyDescent="0.25">
      <c r="A4" s="8" t="s">
        <v>191</v>
      </c>
      <c r="B4" s="16" t="str">
        <f ca="1">(CHOOSE(RANDBETWEEN(1,5),Perks!B2,Perks!C2,Perks!D2,Perks!E2,Perks!F2,Perks!G2))</f>
        <v>Kid's hat</v>
      </c>
      <c r="C4" s="21" t="s">
        <v>75</v>
      </c>
    </row>
    <row r="5" spans="1:3" x14ac:dyDescent="0.25">
      <c r="A5" s="8" t="s">
        <v>201</v>
      </c>
      <c r="B5" s="16" t="str">
        <f ca="1">(CHOOSE(RANDBETWEEN(1,5),Perks!B3,Perks!C3,Perks!D3,Perks!E3,Perks!F3,Perks!G3))</f>
        <v>Pipe's room</v>
      </c>
      <c r="C5" s="21" t="s">
        <v>75</v>
      </c>
    </row>
    <row r="6" spans="1:3" x14ac:dyDescent="0.25">
      <c r="A6" s="8" t="s">
        <v>193</v>
      </c>
      <c r="B6" s="16" t="str">
        <f ca="1">(CHOOSE(RANDBETWEEN(1,5),Perks!B4,Perks!C4,Perks!E4,Perks!F4,Perks!G4))</f>
        <v>Handbook for the recently deceased</v>
      </c>
      <c r="C6" s="21" t="s">
        <v>75</v>
      </c>
    </row>
    <row r="7" spans="1:3" x14ac:dyDescent="0.25">
      <c r="A7" s="8" t="s">
        <v>194</v>
      </c>
      <c r="B7" s="16" t="str">
        <f ca="1">(CHOOSE(RANDBETWEEN(1,5),Perks!B5,Perks!C5,Perks!D5,Perks!F5,Perks!G5))</f>
        <v>Queen card</v>
      </c>
      <c r="C7" s="21" t="s">
        <v>75</v>
      </c>
    </row>
    <row r="8" spans="1:3" x14ac:dyDescent="0.25">
      <c r="A8" s="8" t="s">
        <v>195</v>
      </c>
      <c r="B8" s="16" t="str">
        <f ca="1">(CHOOSE(RANDBETWEEN(1,5),Perks!B6,Perks!C6,Perks!D6,Perks!F6,Perks!G6))</f>
        <v>Slingshot</v>
      </c>
      <c r="C8" s="21" t="s">
        <v>75</v>
      </c>
    </row>
    <row r="9" spans="1:3" x14ac:dyDescent="0.25">
      <c r="A9" s="8" t="s">
        <v>196</v>
      </c>
      <c r="B9" s="16" t="str">
        <f ca="1">(CHOOSE(RANDBETWEEN(1,5),Perks!B7,Perks!C7,Perks!D7,Perks!F7,Perks!G7))</f>
        <v>King card</v>
      </c>
      <c r="C9" s="21" t="s">
        <v>75</v>
      </c>
    </row>
    <row r="10" spans="1:3" x14ac:dyDescent="0.25">
      <c r="A10" s="8" t="s">
        <v>113</v>
      </c>
      <c r="B10" s="16" t="str">
        <f ca="1">(CHOOSE(RANDBETWEEN(1,11),Perks!B8,Perks!C8,Perks!D8,Perks!E8,Perks!F8,Perks!G8,Perks!B9,Perks!C9,Perks!D9,Perks!E9,Perks!F9,Perks!G9))</f>
        <v>Space spation</v>
      </c>
      <c r="C10" s="21" t="s">
        <v>75</v>
      </c>
    </row>
    <row r="11" spans="1:3" x14ac:dyDescent="0.25">
      <c r="A11" s="8" t="s">
        <v>112</v>
      </c>
      <c r="B11" s="16" t="str">
        <f ca="1">(CHOOSE(RANDBETWEEN(1,12),Perks!B11,Perks!B10,Perks!C10,Perks!C11,Perks!D10,Perks!D11,Perks!E10,Perks!E11,Perks!F10,Perks!F11,Perks!G10,Perks!G11))</f>
        <v>Loyal dog</v>
      </c>
      <c r="C11" s="21" t="s">
        <v>75</v>
      </c>
    </row>
    <row r="12" spans="1:3" x14ac:dyDescent="0.25">
      <c r="A12" s="8" t="s">
        <v>157</v>
      </c>
      <c r="B12" s="16" t="str">
        <f ca="1">CHOOSE(RANDBETWEEN(1,3),Unique!A2,Unique!A3,Unique!A4)</f>
        <v>I_Thanatos</v>
      </c>
      <c r="C12" s="21" t="s">
        <v>75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honeticPr fontId="22" type="noConversion"/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000"/>
  <sheetViews>
    <sheetView workbookViewId="0">
      <selection activeCell="E14" sqref="E14"/>
    </sheetView>
  </sheetViews>
  <sheetFormatPr baseColWidth="10" defaultColWidth="12.625" defaultRowHeight="15" customHeight="1" x14ac:dyDescent="0.2"/>
  <cols>
    <col min="1" max="1" width="13.5" bestFit="1" customWidth="1"/>
    <col min="2" max="2" width="20.375" bestFit="1" customWidth="1"/>
    <col min="3" max="3" width="16.375" customWidth="1"/>
    <col min="4" max="4" width="18.5" bestFit="1" customWidth="1"/>
    <col min="5" max="5" width="32.75" bestFit="1" customWidth="1"/>
    <col min="6" max="6" width="20.875" bestFit="1" customWidth="1"/>
    <col min="7" max="7" width="17.125" bestFit="1" customWidth="1"/>
    <col min="8" max="26" width="9.375" customWidth="1"/>
  </cols>
  <sheetData>
    <row r="1" spans="1:7" x14ac:dyDescent="0.25">
      <c r="A1" s="8"/>
      <c r="B1" s="8" t="s">
        <v>119</v>
      </c>
      <c r="C1" s="8" t="s">
        <v>120</v>
      </c>
      <c r="D1" s="8" t="s">
        <v>121</v>
      </c>
      <c r="E1" s="8" t="s">
        <v>122</v>
      </c>
      <c r="F1" s="8" t="s">
        <v>123</v>
      </c>
      <c r="G1" s="8" t="s">
        <v>124</v>
      </c>
    </row>
    <row r="2" spans="1:7" ht="16.5" x14ac:dyDescent="0.3">
      <c r="A2" s="8" t="s">
        <v>191</v>
      </c>
      <c r="B2" s="18" t="s">
        <v>127</v>
      </c>
      <c r="C2" s="18" t="s">
        <v>132</v>
      </c>
      <c r="D2" s="18" t="s">
        <v>137</v>
      </c>
      <c r="E2" s="18" t="s">
        <v>142</v>
      </c>
      <c r="F2" s="37" t="s">
        <v>147</v>
      </c>
      <c r="G2" s="37" t="s">
        <v>152</v>
      </c>
    </row>
    <row r="3" spans="1:7" ht="16.5" x14ac:dyDescent="0.3">
      <c r="A3" s="8" t="s">
        <v>192</v>
      </c>
      <c r="B3" s="18" t="s">
        <v>128</v>
      </c>
      <c r="C3" s="18" t="s">
        <v>133</v>
      </c>
      <c r="D3" s="18" t="s">
        <v>138</v>
      </c>
      <c r="E3" s="18" t="s">
        <v>143</v>
      </c>
      <c r="F3" s="18" t="s">
        <v>148</v>
      </c>
      <c r="G3" s="18" t="s">
        <v>153</v>
      </c>
    </row>
    <row r="4" spans="1:7" ht="16.5" x14ac:dyDescent="0.3">
      <c r="A4" s="8" t="s">
        <v>193</v>
      </c>
      <c r="B4" s="18" t="s">
        <v>129</v>
      </c>
      <c r="C4" s="18" t="s">
        <v>134</v>
      </c>
      <c r="D4" s="18" t="s">
        <v>139</v>
      </c>
      <c r="E4" s="18" t="s">
        <v>144</v>
      </c>
      <c r="F4" s="18" t="s">
        <v>149</v>
      </c>
      <c r="G4" s="18" t="s">
        <v>154</v>
      </c>
    </row>
    <row r="5" spans="1:7" ht="16.5" x14ac:dyDescent="0.3">
      <c r="A5" s="8" t="s">
        <v>194</v>
      </c>
      <c r="B5" s="18" t="s">
        <v>130</v>
      </c>
      <c r="C5" s="18" t="s">
        <v>135</v>
      </c>
      <c r="D5" s="18" t="s">
        <v>140</v>
      </c>
      <c r="E5" s="37" t="s">
        <v>145</v>
      </c>
      <c r="F5" s="18" t="s">
        <v>150</v>
      </c>
      <c r="G5" s="18" t="s">
        <v>155</v>
      </c>
    </row>
    <row r="6" spans="1:7" ht="16.5" x14ac:dyDescent="0.3">
      <c r="A6" s="8" t="s">
        <v>195</v>
      </c>
      <c r="B6" s="18" t="s">
        <v>131</v>
      </c>
      <c r="C6" s="18" t="s">
        <v>136</v>
      </c>
      <c r="D6" s="18" t="s">
        <v>141</v>
      </c>
      <c r="E6" s="37" t="s">
        <v>146</v>
      </c>
      <c r="F6" s="37" t="s">
        <v>151</v>
      </c>
      <c r="G6" s="37" t="s">
        <v>156</v>
      </c>
    </row>
    <row r="7" spans="1:7" ht="15" customHeight="1" x14ac:dyDescent="0.3">
      <c r="A7" s="39" t="s">
        <v>196</v>
      </c>
      <c r="B7" s="38" t="s">
        <v>161</v>
      </c>
      <c r="C7" s="38" t="s">
        <v>162</v>
      </c>
      <c r="D7" s="38" t="s">
        <v>163</v>
      </c>
      <c r="E7" s="37" t="s">
        <v>164</v>
      </c>
      <c r="F7" s="37" t="s">
        <v>165</v>
      </c>
      <c r="G7" s="37" t="s">
        <v>166</v>
      </c>
    </row>
    <row r="8" spans="1:7" ht="16.5" x14ac:dyDescent="0.3">
      <c r="A8" s="40" t="s">
        <v>197</v>
      </c>
      <c r="B8" s="38" t="s">
        <v>167</v>
      </c>
      <c r="C8" s="38" t="s">
        <v>171</v>
      </c>
      <c r="D8" s="38" t="s">
        <v>175</v>
      </c>
      <c r="E8" s="37" t="s">
        <v>179</v>
      </c>
      <c r="F8" s="37" t="s">
        <v>183</v>
      </c>
      <c r="G8" s="37" t="s">
        <v>187</v>
      </c>
    </row>
    <row r="9" spans="1:7" ht="16.5" x14ac:dyDescent="0.3">
      <c r="A9" s="40" t="s">
        <v>198</v>
      </c>
      <c r="B9" s="37" t="s">
        <v>168</v>
      </c>
      <c r="C9" s="38" t="s">
        <v>172</v>
      </c>
      <c r="D9" s="38" t="s">
        <v>176</v>
      </c>
      <c r="E9" s="37" t="s">
        <v>180</v>
      </c>
      <c r="F9" s="37" t="s">
        <v>184</v>
      </c>
      <c r="G9" s="37" t="s">
        <v>188</v>
      </c>
    </row>
    <row r="10" spans="1:7" ht="16.5" x14ac:dyDescent="0.3">
      <c r="A10" s="40" t="s">
        <v>199</v>
      </c>
      <c r="B10" s="37" t="s">
        <v>169</v>
      </c>
      <c r="C10" s="38" t="s">
        <v>173</v>
      </c>
      <c r="D10" s="38" t="s">
        <v>177</v>
      </c>
      <c r="E10" s="37" t="s">
        <v>181</v>
      </c>
      <c r="F10" s="37" t="s">
        <v>185</v>
      </c>
      <c r="G10" s="37" t="s">
        <v>189</v>
      </c>
    </row>
    <row r="11" spans="1:7" ht="15" customHeight="1" x14ac:dyDescent="0.3">
      <c r="A11" s="40" t="s">
        <v>200</v>
      </c>
      <c r="B11" s="37" t="s">
        <v>170</v>
      </c>
      <c r="C11" s="38" t="s">
        <v>174</v>
      </c>
      <c r="D11" s="38" t="s">
        <v>178</v>
      </c>
      <c r="E11" s="37" t="s">
        <v>182</v>
      </c>
      <c r="F11" s="37" t="s">
        <v>186</v>
      </c>
      <c r="G11" s="37" t="s">
        <v>190</v>
      </c>
    </row>
    <row r="13" spans="1:7" ht="15" customHeight="1" x14ac:dyDescent="0.25">
      <c r="B13" s="2" t="s">
        <v>118</v>
      </c>
      <c r="C13" s="4">
        <v>10</v>
      </c>
    </row>
    <row r="14" spans="1:7" ht="15" customHeight="1" x14ac:dyDescent="0.25">
      <c r="A14" s="17" t="s">
        <v>110</v>
      </c>
      <c r="B14" s="4">
        <f>1*C13</f>
        <v>10</v>
      </c>
      <c r="C14" s="4">
        <f>10*C13</f>
        <v>100</v>
      </c>
    </row>
    <row r="15" spans="1:7" ht="15" customHeight="1" x14ac:dyDescent="0.25">
      <c r="A15" s="17" t="s">
        <v>111</v>
      </c>
      <c r="B15" s="4">
        <f>11*C13</f>
        <v>110</v>
      </c>
      <c r="C15" s="4">
        <f>20*C13</f>
        <v>200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000"/>
  <sheetViews>
    <sheetView workbookViewId="0">
      <selection activeCell="D14" sqref="D14"/>
    </sheetView>
  </sheetViews>
  <sheetFormatPr baseColWidth="10" defaultColWidth="12.625" defaultRowHeight="15" customHeight="1" x14ac:dyDescent="0.2"/>
  <cols>
    <col min="1" max="1" width="13.5" customWidth="1"/>
    <col min="2" max="4" width="9.375" customWidth="1"/>
    <col min="5" max="10" width="11.75" customWidth="1"/>
    <col min="11" max="12" width="9.375" customWidth="1"/>
    <col min="13" max="13" width="11.25" customWidth="1"/>
    <col min="14" max="26" width="9.375" customWidth="1"/>
  </cols>
  <sheetData>
    <row r="1" spans="1:14" x14ac:dyDescent="0.25">
      <c r="A1" s="8" t="s">
        <v>12</v>
      </c>
      <c r="B1" s="8" t="s">
        <v>13</v>
      </c>
      <c r="C1" s="8" t="s">
        <v>14</v>
      </c>
      <c r="D1" s="8" t="s">
        <v>15</v>
      </c>
      <c r="E1" s="8" t="s">
        <v>16</v>
      </c>
      <c r="F1" s="8" t="s">
        <v>17</v>
      </c>
      <c r="G1" s="8" t="s">
        <v>18</v>
      </c>
      <c r="H1" s="8" t="s">
        <v>19</v>
      </c>
      <c r="I1" s="8" t="s">
        <v>20</v>
      </c>
      <c r="J1" s="8" t="s">
        <v>21</v>
      </c>
      <c r="K1" s="8" t="s">
        <v>22</v>
      </c>
      <c r="L1" s="13" t="s">
        <v>23</v>
      </c>
      <c r="M1" s="8" t="s">
        <v>24</v>
      </c>
      <c r="N1" s="8" t="s">
        <v>25</v>
      </c>
    </row>
    <row r="2" spans="1:14" x14ac:dyDescent="0.25">
      <c r="A2" s="17" t="str">
        <f>"N_"&amp;B2</f>
        <v>N_Bow</v>
      </c>
      <c r="B2" s="4" t="s">
        <v>26</v>
      </c>
      <c r="C2" s="4" t="s">
        <v>27</v>
      </c>
      <c r="D2" s="4">
        <v>1</v>
      </c>
      <c r="E2" s="4">
        <v>5</v>
      </c>
      <c r="F2" s="4">
        <v>35</v>
      </c>
      <c r="G2" s="4" t="s">
        <v>28</v>
      </c>
      <c r="H2" s="4">
        <v>40</v>
      </c>
      <c r="I2" s="4" t="s">
        <v>29</v>
      </c>
      <c r="J2" s="4">
        <v>37</v>
      </c>
      <c r="K2" s="4">
        <v>5</v>
      </c>
      <c r="L2" s="4" t="s">
        <v>26</v>
      </c>
      <c r="M2" s="4" t="s">
        <v>30</v>
      </c>
      <c r="N2" s="4">
        <v>0</v>
      </c>
    </row>
    <row r="3" spans="1:14" x14ac:dyDescent="0.25">
      <c r="A3" s="17" t="str">
        <f t="shared" ref="A3:A4" si="0">"N_"&amp;B3</f>
        <v>N_Shield</v>
      </c>
      <c r="B3" s="4" t="s">
        <v>31</v>
      </c>
      <c r="C3" s="4" t="s">
        <v>32</v>
      </c>
      <c r="E3" s="4">
        <v>35</v>
      </c>
      <c r="F3" s="4">
        <v>150</v>
      </c>
      <c r="G3" s="4" t="s">
        <v>29</v>
      </c>
      <c r="H3" s="4">
        <v>55</v>
      </c>
      <c r="K3" s="4">
        <v>10</v>
      </c>
      <c r="N3" s="4">
        <v>2</v>
      </c>
    </row>
    <row r="4" spans="1:14" x14ac:dyDescent="0.25">
      <c r="A4" s="17" t="str">
        <f t="shared" si="0"/>
        <v>N_Armor</v>
      </c>
      <c r="B4" s="4" t="s">
        <v>33</v>
      </c>
      <c r="C4" s="4" t="s">
        <v>32</v>
      </c>
      <c r="E4" s="4">
        <v>125</v>
      </c>
      <c r="F4" s="4" t="s">
        <v>34</v>
      </c>
      <c r="G4" s="4" t="s">
        <v>28</v>
      </c>
      <c r="H4" s="4">
        <v>66</v>
      </c>
      <c r="K4" s="4">
        <v>15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000"/>
  <sheetViews>
    <sheetView workbookViewId="0">
      <selection activeCell="H21" sqref="H21"/>
    </sheetView>
  </sheetViews>
  <sheetFormatPr baseColWidth="10" defaultColWidth="12.625" defaultRowHeight="15" customHeight="1" x14ac:dyDescent="0.2"/>
  <cols>
    <col min="1" max="1" width="30.5" customWidth="1"/>
    <col min="2" max="2" width="14.625" customWidth="1"/>
    <col min="3" max="3" width="30.875" customWidth="1"/>
    <col min="4" max="26" width="9.375" customWidth="1"/>
  </cols>
  <sheetData>
    <row r="1" spans="1:6" x14ac:dyDescent="0.25">
      <c r="A1" s="8" t="s">
        <v>12</v>
      </c>
      <c r="B1" s="8" t="s">
        <v>13</v>
      </c>
      <c r="C1" s="8" t="s">
        <v>35</v>
      </c>
      <c r="D1" s="13" t="s">
        <v>36</v>
      </c>
    </row>
    <row r="2" spans="1:6" x14ac:dyDescent="0.25">
      <c r="A2" s="17" t="str">
        <f t="shared" ref="A2:A4" ca="1" si="0">"M_"&amp;C2</f>
        <v>M_Broken_Crown</v>
      </c>
      <c r="B2" s="4" t="s">
        <v>37</v>
      </c>
      <c r="C2" s="4" t="str">
        <f ca="1">IF(D2="A",$B$7&amp;"_"&amp;B2,IF(D2="S",B2&amp;"_"&amp;$B$8,$B$9&amp;"_"&amp;B2&amp;"_"&amp;$C$9))</f>
        <v>Broken_Crown</v>
      </c>
      <c r="D2" s="6" t="str">
        <f t="shared" ref="D2:D4" ca="1" si="1">CHOOSE(RANDBETWEEN(1,3),$A$7,$A$8,$A$9)</f>
        <v>A</v>
      </c>
      <c r="E2" s="12" t="s">
        <v>71</v>
      </c>
    </row>
    <row r="3" spans="1:6" x14ac:dyDescent="0.25">
      <c r="A3" s="17" t="str">
        <f t="shared" ca="1" si="0"/>
        <v>M_Gauntlet_of Thunder</v>
      </c>
      <c r="B3" s="4" t="s">
        <v>38</v>
      </c>
      <c r="C3" s="4" t="str">
        <f t="shared" ref="C3:C4" ca="1" si="2">IF(D3="A",$B$7&amp;"_"&amp;B3,IF(D3="S",B3&amp;"_"&amp;$B$8,$B$9&amp;"_"&amp;B3&amp;"_"&amp;$C$9))</f>
        <v>Gauntlet_of Thunder</v>
      </c>
      <c r="D3" s="6" t="str">
        <f t="shared" ca="1" si="1"/>
        <v>S</v>
      </c>
      <c r="E3" s="12" t="s">
        <v>71</v>
      </c>
    </row>
    <row r="4" spans="1:6" x14ac:dyDescent="0.25">
      <c r="A4" s="17" t="str">
        <f t="shared" ca="1" si="0"/>
        <v>M_Broken_Claws</v>
      </c>
      <c r="B4" s="4" t="s">
        <v>39</v>
      </c>
      <c r="C4" s="4" t="str">
        <f t="shared" ca="1" si="2"/>
        <v>Broken_Claws</v>
      </c>
      <c r="D4" s="6" t="str">
        <f t="shared" ca="1" si="1"/>
        <v>A</v>
      </c>
      <c r="E4" s="12" t="s">
        <v>71</v>
      </c>
    </row>
    <row r="5" spans="1:6" ht="15" customHeight="1" x14ac:dyDescent="0.25">
      <c r="C5" s="12" t="s">
        <v>72</v>
      </c>
    </row>
    <row r="6" spans="1:6" x14ac:dyDescent="0.25">
      <c r="A6" s="8" t="s">
        <v>40</v>
      </c>
      <c r="B6" s="12" t="s">
        <v>73</v>
      </c>
      <c r="D6" s="12" t="s">
        <v>74</v>
      </c>
    </row>
    <row r="7" spans="1:6" x14ac:dyDescent="0.25">
      <c r="A7" s="4" t="s">
        <v>41</v>
      </c>
      <c r="B7" s="4" t="str">
        <f ca="1">VLOOKUP(D7,fixes,2,FALSE)</f>
        <v>Broken</v>
      </c>
      <c r="D7" s="4" t="str">
        <f ca="1">CHOOSE(RANDBETWEEN(1,$D$19),A12,A13,A14)</f>
        <v>A1</v>
      </c>
      <c r="F7" s="12" t="s">
        <v>71</v>
      </c>
    </row>
    <row r="8" spans="1:6" x14ac:dyDescent="0.25">
      <c r="A8" s="4" t="s">
        <v>42</v>
      </c>
      <c r="B8" s="4" t="str">
        <f ca="1">VLOOKUP(D8,fixes,2,FALSE)</f>
        <v>of Thunder</v>
      </c>
      <c r="D8" s="4" t="str">
        <f ca="1">CHOOSE(RANDBETWEEN(1,$D$19),A15,A16,A17)</f>
        <v>S1</v>
      </c>
      <c r="F8" s="12" t="s">
        <v>71</v>
      </c>
    </row>
    <row r="9" spans="1:6" x14ac:dyDescent="0.25">
      <c r="A9" s="4" t="s">
        <v>43</v>
      </c>
      <c r="B9" s="4" t="str">
        <f ca="1">VLOOKUP(D9,fixes,2,FALSE)</f>
        <v>Light</v>
      </c>
      <c r="C9" s="4" t="str">
        <f ca="1">VLOOKUP(E9,fixes,2,FALSE)</f>
        <v>of Thunder</v>
      </c>
      <c r="D9" s="4" t="str">
        <f ca="1">CHOOSE(RANDBETWEEN(1,$D$19),A12,A13,A14)</f>
        <v>A3</v>
      </c>
      <c r="E9" s="4" t="str">
        <f ca="1">CHOOSE(RANDBETWEEN(1,$D$19),A15,A16,A17)</f>
        <v>S1</v>
      </c>
      <c r="F9" s="12" t="s">
        <v>71</v>
      </c>
    </row>
    <row r="11" spans="1:6" x14ac:dyDescent="0.25">
      <c r="A11" s="8" t="s">
        <v>44</v>
      </c>
      <c r="B11" s="8" t="s">
        <v>45</v>
      </c>
      <c r="C11" s="8" t="s">
        <v>46</v>
      </c>
      <c r="D11" s="8" t="s">
        <v>13</v>
      </c>
      <c r="E11" s="8" t="s">
        <v>47</v>
      </c>
    </row>
    <row r="12" spans="1:6" x14ac:dyDescent="0.25">
      <c r="A12" s="4" t="str">
        <f t="shared" ref="A12:A17" si="3">D12&amp;RIGHT(C12,1)</f>
        <v>A1</v>
      </c>
      <c r="B12" s="4" t="s">
        <v>48</v>
      </c>
      <c r="C12" s="4">
        <v>1</v>
      </c>
      <c r="D12" s="4" t="s">
        <v>41</v>
      </c>
    </row>
    <row r="13" spans="1:6" x14ac:dyDescent="0.25">
      <c r="A13" s="4" t="str">
        <f t="shared" si="3"/>
        <v>A2</v>
      </c>
      <c r="B13" s="4" t="s">
        <v>49</v>
      </c>
      <c r="C13" s="4">
        <v>2</v>
      </c>
      <c r="D13" s="4" t="s">
        <v>41</v>
      </c>
    </row>
    <row r="14" spans="1:6" x14ac:dyDescent="0.25">
      <c r="A14" s="4" t="str">
        <f t="shared" si="3"/>
        <v>A3</v>
      </c>
      <c r="B14" s="4" t="s">
        <v>50</v>
      </c>
      <c r="C14" s="4">
        <v>3</v>
      </c>
      <c r="D14" s="4" t="s">
        <v>41</v>
      </c>
    </row>
    <row r="15" spans="1:6" x14ac:dyDescent="0.25">
      <c r="A15" s="4" t="str">
        <f t="shared" si="3"/>
        <v>S1</v>
      </c>
      <c r="B15" s="4" t="s">
        <v>51</v>
      </c>
      <c r="C15" s="4">
        <v>1</v>
      </c>
      <c r="D15" s="4" t="s">
        <v>42</v>
      </c>
    </row>
    <row r="16" spans="1:6" x14ac:dyDescent="0.25">
      <c r="A16" s="4" t="str">
        <f t="shared" si="3"/>
        <v>S2</v>
      </c>
      <c r="B16" s="4" t="s">
        <v>52</v>
      </c>
      <c r="C16" s="4">
        <v>2</v>
      </c>
      <c r="D16" s="4" t="s">
        <v>42</v>
      </c>
    </row>
    <row r="17" spans="1:4" x14ac:dyDescent="0.25">
      <c r="A17" s="4" t="str">
        <f t="shared" si="3"/>
        <v>S3</v>
      </c>
      <c r="B17" s="4" t="s">
        <v>53</v>
      </c>
      <c r="C17" s="4">
        <v>3</v>
      </c>
      <c r="D17" s="4" t="s">
        <v>42</v>
      </c>
    </row>
    <row r="19" spans="1:4" ht="15" customHeight="1" x14ac:dyDescent="0.2">
      <c r="C19" t="s">
        <v>41</v>
      </c>
      <c r="D19">
        <f>COUNTIF(D12:D17,C19)</f>
        <v>3</v>
      </c>
    </row>
    <row r="20" spans="1:4" ht="15" customHeight="1" x14ac:dyDescent="0.2">
      <c r="C20" t="s">
        <v>42</v>
      </c>
      <c r="D20">
        <f>COUNTIF(D13:D18,C20)</f>
        <v>3</v>
      </c>
    </row>
    <row r="21" spans="1:4" ht="15.75" customHeight="1" x14ac:dyDescent="0.2"/>
    <row r="22" spans="1:4" ht="15.75" customHeight="1" x14ac:dyDescent="0.2"/>
    <row r="23" spans="1:4" ht="15.75" customHeight="1" x14ac:dyDescent="0.2"/>
    <row r="24" spans="1:4" ht="15.75" customHeight="1" x14ac:dyDescent="0.2"/>
    <row r="25" spans="1:4" ht="15.75" customHeight="1" x14ac:dyDescent="0.2"/>
    <row r="26" spans="1:4" ht="15.75" customHeight="1" x14ac:dyDescent="0.2"/>
    <row r="27" spans="1:4" ht="15.75" customHeight="1" x14ac:dyDescent="0.2"/>
    <row r="28" spans="1:4" ht="15.75" customHeight="1" x14ac:dyDescent="0.2"/>
    <row r="29" spans="1:4" ht="15.75" customHeight="1" x14ac:dyDescent="0.2"/>
    <row r="30" spans="1:4" ht="15.75" customHeight="1" x14ac:dyDescent="0.2"/>
    <row r="31" spans="1:4" ht="15.75" customHeight="1" x14ac:dyDescent="0.2"/>
    <row r="32" spans="1:4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007"/>
  <sheetViews>
    <sheetView workbookViewId="0">
      <selection activeCell="C37" sqref="C37"/>
    </sheetView>
  </sheetViews>
  <sheetFormatPr baseColWidth="10" defaultColWidth="12.625" defaultRowHeight="15" customHeight="1" x14ac:dyDescent="0.2"/>
  <cols>
    <col min="1" max="1" width="27.25" customWidth="1"/>
    <col min="2" max="2" width="13" bestFit="1" customWidth="1"/>
    <col min="3" max="3" width="37.75" customWidth="1"/>
    <col min="4" max="4" width="16.625" customWidth="1"/>
    <col min="5" max="7" width="5.75" customWidth="1"/>
    <col min="8" max="8" width="2.375" customWidth="1"/>
    <col min="9" max="9" width="9.125" bestFit="1" customWidth="1"/>
    <col min="10" max="10" width="9.125" customWidth="1"/>
    <col min="11" max="11" width="7.75" bestFit="1" customWidth="1"/>
    <col min="12" max="12" width="6.75" customWidth="1"/>
    <col min="13" max="13" width="11" bestFit="1" customWidth="1"/>
    <col min="14" max="14" width="3.625" customWidth="1"/>
    <col min="15" max="15" width="8.75" bestFit="1" customWidth="1"/>
    <col min="16" max="29" width="9.375" customWidth="1"/>
  </cols>
  <sheetData>
    <row r="1" spans="1:17" x14ac:dyDescent="0.25">
      <c r="A1" s="8" t="s">
        <v>12</v>
      </c>
      <c r="B1" s="8" t="s">
        <v>13</v>
      </c>
      <c r="C1" s="8" t="s">
        <v>35</v>
      </c>
      <c r="D1" s="13" t="s">
        <v>36</v>
      </c>
    </row>
    <row r="2" spans="1:17" x14ac:dyDescent="0.25">
      <c r="A2" s="17" t="str">
        <f ca="1">"R_"&amp;C2</f>
        <v>R_Crossbow_of Plentiness_of Troll_of Troll</v>
      </c>
      <c r="B2" s="4" t="s">
        <v>54</v>
      </c>
      <c r="C2" s="33" t="str">
        <f ca="1">IFERROR(IF($D$2="AAA",$A$8&amp;"_"&amp;$A$9&amp;"_"&amp;$A$10&amp;"_"&amp;B2,IF($D$2="AAS",$B$8&amp;"_"&amp;$B$9&amp;"_"&amp;B2&amp;"_"&amp;$B$10,IF($D$2="ASS",$C$8&amp;"_"&amp;B2&amp;"_"&amp;$C$9&amp;"_"&amp;$C$10,B2&amp;"_"&amp;$D$8&amp;"_"&amp;$D$9&amp;"_"&amp;$D$10))),"error_"&amp;B2)</f>
        <v>Crossbow_of Plentiness_of Troll_of Troll</v>
      </c>
      <c r="D2" s="6" t="str">
        <f ca="1">CHOOSE(RANDBETWEEN(1,4),$A$7,$B$7,$C$7,$D$7)</f>
        <v>SSS</v>
      </c>
      <c r="E2" s="12" t="s">
        <v>71</v>
      </c>
    </row>
    <row r="3" spans="1:17" x14ac:dyDescent="0.25">
      <c r="A3" s="17" t="str">
        <f t="shared" ref="A3:A4" ca="1" si="0">"R_"&amp;C3</f>
        <v>R_Charm_of Plentiness_of Troll_of Troll</v>
      </c>
      <c r="B3" s="4" t="s">
        <v>55</v>
      </c>
      <c r="C3" s="33" t="str">
        <f ca="1">IFERROR(IF($D$3="AAA",$A$8&amp;"_"&amp;$A$9&amp;"_"&amp;$A$10&amp;"_"&amp;B3,IF($D$3="AAS",$B$8&amp;"_"&amp;$B$9&amp;"_"&amp;B3&amp;"_"&amp;$B$10,IF($D$3="ASS",$C$8&amp;"_"&amp;B3&amp;"_"&amp;$C$9&amp;"_"&amp;$C$10,B3&amp;"_"&amp;$D$8&amp;"_"&amp;$D$9&amp;"_"&amp;$D$10))),"error_"&amp;B3)</f>
        <v>Charm_of Plentiness_of Troll_of Troll</v>
      </c>
      <c r="D3" s="6" t="str">
        <f ca="1">CHOOSE(RANDBETWEEN(1,4),$A$7,$B$7,$C$7,$D$7)</f>
        <v>SSS</v>
      </c>
    </row>
    <row r="4" spans="1:17" x14ac:dyDescent="0.25">
      <c r="A4" s="17" t="str">
        <f t="shared" ca="1" si="0"/>
        <v>R_Oopsie_Staff_of Troll_of Charm</v>
      </c>
      <c r="B4" s="4" t="s">
        <v>56</v>
      </c>
      <c r="C4" s="33" t="str">
        <f ca="1">IFERROR(IF($D$4="AAA",$A$8&amp;"_"&amp;$A$9&amp;"_"&amp;$A$10&amp;"_"&amp;B4,IF($D$4="AAS",$B$8&amp;"_"&amp;$B$9&amp;"_"&amp;B4&amp;"_"&amp;$B$10,IF($D$4="ASS",$C$8&amp;"_"&amp;B4&amp;"_"&amp;$C$9&amp;"_"&amp;$C$10,B4&amp;"_"&amp;$D$8&amp;"_"&amp;$D$9&amp;"_"&amp;$D$10))),"error_"&amp;B4)</f>
        <v>Oopsie_Staff_of Troll_of Charm</v>
      </c>
      <c r="D4" s="6" t="str">
        <f t="shared" ref="D4" ca="1" si="1">CHOOSE(RANDBETWEEN(1,4),$A$7,$B$7,$C$7,$D$7)</f>
        <v>ASS</v>
      </c>
      <c r="K4" s="12" t="s">
        <v>89</v>
      </c>
    </row>
    <row r="5" spans="1:17" ht="15" customHeight="1" x14ac:dyDescent="0.25">
      <c r="C5" s="12" t="s">
        <v>72</v>
      </c>
      <c r="J5" s="19" t="s">
        <v>57</v>
      </c>
      <c r="K5" s="29" t="str" cm="1">
        <f t="array" aca="1" ref="K5" ca="1">"A"&amp;INDEX(_xlfn.ANCHORARRAY($J$13),RANDBETWEEN(1,$K$11),RANDBETWEEN(1,$K$10))</f>
        <v>A11</v>
      </c>
      <c r="L5" s="29" t="str" cm="1">
        <f t="array" aca="1" ref="L5" ca="1">"A"&amp;INDEX(_xlfn.ANCHORARRAY($J$13),RANDBETWEEN(1,$K$11),RANDBETWEEN(1,$K$10))</f>
        <v>A3</v>
      </c>
      <c r="M5" s="29" t="str" cm="1">
        <f t="array" aca="1" ref="M5" ca="1">"A"&amp;INDEX(_xlfn.ANCHORARRAY($J$13),RANDBETWEEN(1,$K$11),RANDBETWEEN(1,$K$10))</f>
        <v>A9</v>
      </c>
    </row>
    <row r="6" spans="1:17" x14ac:dyDescent="0.25">
      <c r="A6" s="8" t="s">
        <v>40</v>
      </c>
      <c r="B6" s="12" t="s">
        <v>73</v>
      </c>
      <c r="J6" s="19" t="s">
        <v>58</v>
      </c>
      <c r="K6" s="29" t="str" cm="1">
        <f t="array" aca="1" ref="K6" ca="1">"A"&amp;INDEX(_xlfn.ANCHORARRAY($J$13),RANDBETWEEN(1,$K$11),RANDBETWEEN(1,$K$10))</f>
        <v>A7</v>
      </c>
      <c r="L6" s="29" t="str" cm="1">
        <f t="array" aca="1" ref="L6" ca="1">"A"&amp;INDEX(_xlfn.ANCHORARRAY($J$13),RANDBETWEEN(1,$K$11),RANDBETWEEN(1,$K$10))</f>
        <v>A4</v>
      </c>
      <c r="M6" s="29" t="str" cm="1">
        <f t="array" aca="1" ref="M6" ca="1">"S"&amp;INDEX(_xlfn.ANCHORARRAY($J$13),RANDBETWEEN(1,$K$11),RANDBETWEEN(1,$K$10))</f>
        <v>S9</v>
      </c>
    </row>
    <row r="7" spans="1:17" x14ac:dyDescent="0.25">
      <c r="A7" s="19" t="s">
        <v>57</v>
      </c>
      <c r="B7" s="19" t="s">
        <v>58</v>
      </c>
      <c r="C7" s="19" t="s">
        <v>59</v>
      </c>
      <c r="D7" s="19" t="s">
        <v>60</v>
      </c>
      <c r="J7" s="19" t="s">
        <v>59</v>
      </c>
      <c r="K7" s="29" t="str" cm="1">
        <f t="array" aca="1" ref="K7" ca="1">"A"&amp;INDEX(_xlfn.ANCHORARRAY($J$13),RANDBETWEEN(1,$K$11),RANDBETWEEN(1,$K$10))</f>
        <v>A11</v>
      </c>
      <c r="L7" s="29" t="str" cm="1">
        <f t="array" aca="1" ref="L7" ca="1">"S"&amp;INDEX(_xlfn.ANCHORARRAY($J$13),RANDBETWEEN(1,$K$11),RANDBETWEEN(1,$K$10))</f>
        <v>S7</v>
      </c>
      <c r="M7" s="29" t="str" cm="1">
        <f t="array" aca="1" ref="M7" ca="1">"S"&amp;INDEX(_xlfn.ANCHORARRAY($J$13),RANDBETWEEN(1,$K$11),RANDBETWEEN(1,$K$10))</f>
        <v>S10</v>
      </c>
    </row>
    <row r="8" spans="1:17" x14ac:dyDescent="0.25">
      <c r="A8" s="4" t="str">
        <f ca="1">VLOOKUP(K5,fixes2,2,FALSE)</f>
        <v>Oopsie</v>
      </c>
      <c r="B8" s="4" t="str">
        <f ca="1">VLOOKUP(K6,fixes2,2,FALSE)</f>
        <v>Testosterone</v>
      </c>
      <c r="C8" s="4" t="str">
        <f ca="1">VLOOKUP(K7,fixes2,2,FALSE)</f>
        <v>Oopsie</v>
      </c>
      <c r="D8" s="4" t="str">
        <f ca="1">VLOOKUP(K8,fixes2,2,FALSE)</f>
        <v>of Plentiness</v>
      </c>
      <c r="J8" s="19" t="s">
        <v>60</v>
      </c>
      <c r="K8" s="29" t="str" cm="1">
        <f t="array" aca="1" ref="K8" ca="1">"S"&amp;INDEX(_xlfn.ANCHORARRAY($J$13),RANDBETWEEN(1,$K$11),RANDBETWEEN(1,$K$10))</f>
        <v>S2</v>
      </c>
      <c r="L8" s="29" t="str" cm="1">
        <f t="array" aca="1" ref="L8" ca="1">"S"&amp;INDEX(_xlfn.ANCHORARRAY($J$13),RANDBETWEEN(1,$K$11),RANDBETWEEN(1,$K$10))</f>
        <v>S7</v>
      </c>
      <c r="M8" s="29" t="str" cm="1">
        <f t="array" aca="1" ref="M8" ca="1">"S"&amp;INDEX(_xlfn.ANCHORARRAY($J$13),RANDBETWEEN(1,$K$11),RANDBETWEEN(1,$K$10))</f>
        <v>S7</v>
      </c>
    </row>
    <row r="9" spans="1:17" x14ac:dyDescent="0.25">
      <c r="A9" s="4" t="str">
        <f ca="1">VLOOKUP(L5,fixes2,2,FALSE)</f>
        <v>Shouting</v>
      </c>
      <c r="B9" s="4" t="str">
        <f ca="1">VLOOKUP(L6,fixes2,2,FALSE)</f>
        <v>Raging</v>
      </c>
      <c r="C9" s="4" t="str">
        <f ca="1">VLOOKUP(L7,fixes2,2,FALSE)</f>
        <v>of Troll</v>
      </c>
      <c r="D9" s="4" t="str">
        <f ca="1">VLOOKUP(L8,fixes2,2,FALSE)</f>
        <v>of Troll</v>
      </c>
      <c r="I9" s="29"/>
      <c r="J9" s="30"/>
      <c r="N9" s="29"/>
    </row>
    <row r="10" spans="1:17" x14ac:dyDescent="0.25">
      <c r="A10" s="4" t="str">
        <f ca="1">VLOOKUP(M5,fixes2,2,FALSE)</f>
        <v>Laughting</v>
      </c>
      <c r="B10" s="4" t="str">
        <f ca="1">VLOOKUP(M6,fixes2,2,FALSE)</f>
        <v>of Ubiquity</v>
      </c>
      <c r="C10" s="4" t="str">
        <f ca="1">VLOOKUP(M7,fixes2,2,FALSE)</f>
        <v>of Charm</v>
      </c>
      <c r="D10" s="4" t="str">
        <f ca="1">VLOOKUP(M8,fixes2,2,FALSE)</f>
        <v>of Troll</v>
      </c>
      <c r="I10" s="29"/>
      <c r="J10" s="35" t="s">
        <v>102</v>
      </c>
      <c r="K10" s="36">
        <v>8</v>
      </c>
      <c r="L10" s="29"/>
      <c r="M10" s="29"/>
      <c r="N10" s="29"/>
    </row>
    <row r="11" spans="1:17" ht="15" customHeight="1" x14ac:dyDescent="0.2">
      <c r="J11" s="35" t="s">
        <v>101</v>
      </c>
      <c r="K11" s="36">
        <v>6</v>
      </c>
    </row>
    <row r="12" spans="1:17" x14ac:dyDescent="0.25">
      <c r="A12" s="8" t="s">
        <v>44</v>
      </c>
      <c r="B12" s="8" t="s">
        <v>45</v>
      </c>
      <c r="C12" s="8" t="s">
        <v>46</v>
      </c>
      <c r="D12" s="8" t="s">
        <v>13</v>
      </c>
      <c r="E12" s="8" t="s">
        <v>47</v>
      </c>
      <c r="J12" s="45" t="s">
        <v>88</v>
      </c>
      <c r="K12" s="45"/>
    </row>
    <row r="13" spans="1:17" x14ac:dyDescent="0.25">
      <c r="A13" s="1" t="str">
        <f>D13&amp;RIGHT(C13,2)</f>
        <v>A1</v>
      </c>
      <c r="B13" s="4" t="s">
        <v>61</v>
      </c>
      <c r="C13" s="4">
        <v>1</v>
      </c>
      <c r="D13" s="4" t="s">
        <v>41</v>
      </c>
      <c r="J13" cm="1">
        <f t="array" aca="1" ref="J13:Q18" ca="1">_xlfn.RANDARRAY(K11,K10,1,D36,TRUE)</f>
        <v>1</v>
      </c>
      <c r="K13">
        <f ca="1"/>
        <v>10</v>
      </c>
      <c r="L13">
        <f ca="1"/>
        <v>1</v>
      </c>
      <c r="M13">
        <f ca="1"/>
        <v>7</v>
      </c>
      <c r="N13">
        <f ca="1"/>
        <v>3</v>
      </c>
      <c r="O13">
        <f ca="1"/>
        <v>7</v>
      </c>
      <c r="P13">
        <f ca="1"/>
        <v>7</v>
      </c>
      <c r="Q13">
        <f ca="1"/>
        <v>11</v>
      </c>
    </row>
    <row r="14" spans="1:17" x14ac:dyDescent="0.25">
      <c r="A14" s="1" t="str">
        <f t="shared" ref="A14:A23" si="2">D14&amp;RIGHT(C14,2)</f>
        <v>A2</v>
      </c>
      <c r="B14" s="4" t="s">
        <v>62</v>
      </c>
      <c r="C14" s="4">
        <v>2</v>
      </c>
      <c r="D14" s="4" t="s">
        <v>41</v>
      </c>
      <c r="J14">
        <f ca="1"/>
        <v>10</v>
      </c>
      <c r="K14">
        <f ca="1"/>
        <v>7</v>
      </c>
      <c r="L14">
        <f ca="1"/>
        <v>11</v>
      </c>
      <c r="M14">
        <f ca="1"/>
        <v>2</v>
      </c>
      <c r="N14">
        <f ca="1"/>
        <v>8</v>
      </c>
      <c r="O14">
        <f ca="1"/>
        <v>5</v>
      </c>
      <c r="P14">
        <f ca="1"/>
        <v>2</v>
      </c>
      <c r="Q14">
        <f ca="1"/>
        <v>6</v>
      </c>
    </row>
    <row r="15" spans="1:17" x14ac:dyDescent="0.25">
      <c r="A15" s="1" t="str">
        <f t="shared" si="2"/>
        <v>A3</v>
      </c>
      <c r="B15" s="4" t="s">
        <v>63</v>
      </c>
      <c r="C15" s="4">
        <v>3</v>
      </c>
      <c r="D15" s="4" t="s">
        <v>41</v>
      </c>
      <c r="J15">
        <f ca="1"/>
        <v>2</v>
      </c>
      <c r="K15">
        <f ca="1"/>
        <v>9</v>
      </c>
      <c r="L15">
        <f ca="1"/>
        <v>6</v>
      </c>
      <c r="M15">
        <f ca="1"/>
        <v>4</v>
      </c>
      <c r="N15">
        <f ca="1"/>
        <v>6</v>
      </c>
      <c r="O15">
        <f ca="1"/>
        <v>8</v>
      </c>
      <c r="P15">
        <f ca="1"/>
        <v>8</v>
      </c>
      <c r="Q15">
        <f ca="1"/>
        <v>9</v>
      </c>
    </row>
    <row r="16" spans="1:17" x14ac:dyDescent="0.25">
      <c r="A16" s="1" t="str">
        <f t="shared" si="2"/>
        <v>A4</v>
      </c>
      <c r="B16" s="4" t="s">
        <v>64</v>
      </c>
      <c r="C16" s="4">
        <v>4</v>
      </c>
      <c r="D16" s="4" t="s">
        <v>41</v>
      </c>
      <c r="J16">
        <f ca="1"/>
        <v>9</v>
      </c>
      <c r="K16">
        <f ca="1"/>
        <v>2</v>
      </c>
      <c r="L16">
        <f ca="1"/>
        <v>2</v>
      </c>
      <c r="M16">
        <f ca="1"/>
        <v>3</v>
      </c>
      <c r="N16">
        <f ca="1"/>
        <v>10</v>
      </c>
      <c r="O16">
        <f ca="1"/>
        <v>8</v>
      </c>
      <c r="P16">
        <f ca="1"/>
        <v>11</v>
      </c>
      <c r="Q16">
        <f ca="1"/>
        <v>9</v>
      </c>
    </row>
    <row r="17" spans="1:17" x14ac:dyDescent="0.25">
      <c r="A17" s="1" t="str">
        <f t="shared" si="2"/>
        <v>A5</v>
      </c>
      <c r="B17" s="4" t="s">
        <v>65</v>
      </c>
      <c r="C17" s="4">
        <v>5</v>
      </c>
      <c r="D17" s="4" t="s">
        <v>41</v>
      </c>
      <c r="J17">
        <f ca="1"/>
        <v>9</v>
      </c>
      <c r="K17">
        <f ca="1"/>
        <v>2</v>
      </c>
      <c r="L17">
        <f ca="1"/>
        <v>1</v>
      </c>
      <c r="M17">
        <f ca="1"/>
        <v>8</v>
      </c>
      <c r="N17">
        <f ca="1"/>
        <v>10</v>
      </c>
      <c r="O17">
        <f ca="1"/>
        <v>11</v>
      </c>
      <c r="P17">
        <f ca="1"/>
        <v>7</v>
      </c>
      <c r="Q17">
        <f ca="1"/>
        <v>3</v>
      </c>
    </row>
    <row r="18" spans="1:17" x14ac:dyDescent="0.25">
      <c r="A18" s="1" t="str">
        <f t="shared" si="2"/>
        <v>A6</v>
      </c>
      <c r="B18" s="32" t="s">
        <v>90</v>
      </c>
      <c r="C18" s="4">
        <v>6</v>
      </c>
      <c r="D18" s="4" t="s">
        <v>41</v>
      </c>
      <c r="J18">
        <f ca="1"/>
        <v>8</v>
      </c>
      <c r="K18">
        <f ca="1"/>
        <v>7</v>
      </c>
      <c r="L18">
        <f ca="1"/>
        <v>7</v>
      </c>
      <c r="M18">
        <f ca="1"/>
        <v>2</v>
      </c>
      <c r="N18">
        <f ca="1"/>
        <v>11</v>
      </c>
      <c r="O18">
        <f ca="1"/>
        <v>1</v>
      </c>
      <c r="P18">
        <f ca="1"/>
        <v>7</v>
      </c>
      <c r="Q18">
        <f ca="1"/>
        <v>1</v>
      </c>
    </row>
    <row r="19" spans="1:17" x14ac:dyDescent="0.25">
      <c r="A19" s="1" t="str">
        <f t="shared" si="2"/>
        <v>A7</v>
      </c>
      <c r="B19" s="32" t="s">
        <v>86</v>
      </c>
      <c r="C19" s="4">
        <v>7</v>
      </c>
      <c r="D19" s="4" t="s">
        <v>41</v>
      </c>
    </row>
    <row r="20" spans="1:17" x14ac:dyDescent="0.25">
      <c r="A20" s="1" t="str">
        <f t="shared" si="2"/>
        <v>A8</v>
      </c>
      <c r="B20" s="32" t="s">
        <v>93</v>
      </c>
      <c r="C20" s="4">
        <v>8</v>
      </c>
      <c r="D20" s="4" t="s">
        <v>41</v>
      </c>
    </row>
    <row r="21" spans="1:17" x14ac:dyDescent="0.25">
      <c r="A21" s="1" t="str">
        <f t="shared" si="2"/>
        <v>A9</v>
      </c>
      <c r="B21" s="32" t="s">
        <v>94</v>
      </c>
      <c r="C21" s="4">
        <v>9</v>
      </c>
      <c r="D21" s="4" t="s">
        <v>41</v>
      </c>
    </row>
    <row r="22" spans="1:17" x14ac:dyDescent="0.25">
      <c r="A22" s="1" t="str">
        <f t="shared" si="2"/>
        <v>A10</v>
      </c>
      <c r="B22" s="32" t="s">
        <v>95</v>
      </c>
      <c r="C22" s="4">
        <v>10</v>
      </c>
      <c r="D22" s="4" t="s">
        <v>41</v>
      </c>
    </row>
    <row r="23" spans="1:17" ht="15.75" customHeight="1" x14ac:dyDescent="0.25">
      <c r="A23" s="1" t="str">
        <f t="shared" si="2"/>
        <v>A11</v>
      </c>
      <c r="B23" s="32" t="s">
        <v>96</v>
      </c>
      <c r="C23" s="4">
        <v>11</v>
      </c>
      <c r="D23" s="4" t="s">
        <v>41</v>
      </c>
    </row>
    <row r="24" spans="1:17" ht="15.75" customHeight="1" x14ac:dyDescent="0.25">
      <c r="A24" s="1" t="str">
        <f>D24&amp;RIGHT(C24,2)</f>
        <v>S1</v>
      </c>
      <c r="B24" s="4" t="s">
        <v>66</v>
      </c>
      <c r="C24" s="4">
        <v>1</v>
      </c>
      <c r="D24" s="4" t="s">
        <v>42</v>
      </c>
    </row>
    <row r="25" spans="1:17" ht="15.75" customHeight="1" x14ac:dyDescent="0.25">
      <c r="A25" s="1" t="str">
        <f t="shared" ref="A25:A34" si="3">D25&amp;RIGHT(C25,2)</f>
        <v>S2</v>
      </c>
      <c r="B25" s="4" t="s">
        <v>67</v>
      </c>
      <c r="C25" s="4">
        <v>2</v>
      </c>
      <c r="D25" s="4" t="s">
        <v>42</v>
      </c>
    </row>
    <row r="26" spans="1:17" ht="15.75" customHeight="1" x14ac:dyDescent="0.25">
      <c r="A26" s="1" t="str">
        <f t="shared" si="3"/>
        <v>S3</v>
      </c>
      <c r="B26" s="4" t="s">
        <v>68</v>
      </c>
      <c r="C26" s="4">
        <v>3</v>
      </c>
      <c r="D26" s="4" t="s">
        <v>42</v>
      </c>
    </row>
    <row r="27" spans="1:17" ht="15.75" customHeight="1" x14ac:dyDescent="0.25">
      <c r="A27" s="1" t="str">
        <f t="shared" si="3"/>
        <v>S4</v>
      </c>
      <c r="B27" s="4" t="s">
        <v>69</v>
      </c>
      <c r="C27" s="4">
        <v>4</v>
      </c>
      <c r="D27" s="4" t="s">
        <v>42</v>
      </c>
    </row>
    <row r="28" spans="1:17" ht="15.75" customHeight="1" x14ac:dyDescent="0.25">
      <c r="A28" s="1" t="str">
        <f t="shared" si="3"/>
        <v>S5</v>
      </c>
      <c r="B28" s="32" t="s">
        <v>87</v>
      </c>
      <c r="C28" s="4">
        <v>5</v>
      </c>
      <c r="D28" s="4" t="s">
        <v>42</v>
      </c>
    </row>
    <row r="29" spans="1:17" ht="15.75" customHeight="1" x14ac:dyDescent="0.25">
      <c r="A29" s="1" t="str">
        <f t="shared" si="3"/>
        <v>S6</v>
      </c>
      <c r="B29" s="32" t="s">
        <v>91</v>
      </c>
      <c r="C29" s="4">
        <v>6</v>
      </c>
      <c r="D29" s="4" t="s">
        <v>42</v>
      </c>
    </row>
    <row r="30" spans="1:17" ht="15.75" customHeight="1" x14ac:dyDescent="0.25">
      <c r="A30" s="1" t="str">
        <f t="shared" si="3"/>
        <v>S7</v>
      </c>
      <c r="B30" s="4" t="s">
        <v>70</v>
      </c>
      <c r="C30" s="4">
        <v>7</v>
      </c>
      <c r="D30" s="4" t="s">
        <v>42</v>
      </c>
    </row>
    <row r="31" spans="1:17" ht="15.75" customHeight="1" x14ac:dyDescent="0.25">
      <c r="A31" s="1" t="str">
        <f t="shared" si="3"/>
        <v>S8</v>
      </c>
      <c r="B31" s="32" t="s">
        <v>97</v>
      </c>
      <c r="C31" s="4">
        <v>8</v>
      </c>
      <c r="D31" s="4" t="s">
        <v>42</v>
      </c>
    </row>
    <row r="32" spans="1:17" ht="15.75" customHeight="1" x14ac:dyDescent="0.25">
      <c r="A32" s="1" t="str">
        <f t="shared" si="3"/>
        <v>S9</v>
      </c>
      <c r="B32" s="32" t="s">
        <v>98</v>
      </c>
      <c r="C32" s="4">
        <v>9</v>
      </c>
      <c r="D32" s="4" t="s">
        <v>42</v>
      </c>
    </row>
    <row r="33" spans="1:4" ht="15.75" customHeight="1" x14ac:dyDescent="0.25">
      <c r="A33" s="1" t="str">
        <f t="shared" si="3"/>
        <v>S10</v>
      </c>
      <c r="B33" s="32" t="s">
        <v>99</v>
      </c>
      <c r="C33" s="4">
        <v>10</v>
      </c>
      <c r="D33" s="4" t="s">
        <v>42</v>
      </c>
    </row>
    <row r="34" spans="1:4" ht="15.75" customHeight="1" x14ac:dyDescent="0.25">
      <c r="A34" s="1" t="str">
        <f t="shared" si="3"/>
        <v>S11</v>
      </c>
      <c r="B34" s="34" t="s">
        <v>100</v>
      </c>
      <c r="C34" s="4">
        <v>11</v>
      </c>
      <c r="D34" s="4" t="s">
        <v>42</v>
      </c>
    </row>
    <row r="35" spans="1:4" ht="15.75" customHeight="1" x14ac:dyDescent="0.25">
      <c r="A35" s="1"/>
    </row>
    <row r="36" spans="1:4" ht="15.75" customHeight="1" x14ac:dyDescent="0.25">
      <c r="C36" s="4" t="s">
        <v>41</v>
      </c>
      <c r="D36" s="4">
        <f>COUNTIF(D13:D30,C36)</f>
        <v>11</v>
      </c>
    </row>
    <row r="37" spans="1:4" ht="15.75" customHeight="1" x14ac:dyDescent="0.25">
      <c r="C37" s="4" t="s">
        <v>42</v>
      </c>
      <c r="D37" s="4">
        <f>COUNTIF(D13:D34,C37)</f>
        <v>11</v>
      </c>
    </row>
    <row r="38" spans="1:4" ht="15.75" customHeight="1" x14ac:dyDescent="0.2"/>
    <row r="39" spans="1:4" ht="15.75" customHeight="1" x14ac:dyDescent="0.2"/>
    <row r="40" spans="1:4" ht="15.75" customHeight="1" x14ac:dyDescent="0.2"/>
    <row r="41" spans="1:4" ht="15.75" customHeight="1" x14ac:dyDescent="0.2"/>
    <row r="42" spans="1:4" ht="15.75" customHeight="1" x14ac:dyDescent="0.2"/>
    <row r="43" spans="1:4" ht="15.75" customHeight="1" x14ac:dyDescent="0.2"/>
    <row r="44" spans="1:4" ht="15.75" customHeight="1" x14ac:dyDescent="0.2"/>
    <row r="45" spans="1:4" ht="15.75" customHeight="1" x14ac:dyDescent="0.2"/>
    <row r="46" spans="1:4" ht="15.75" customHeight="1" x14ac:dyDescent="0.2"/>
    <row r="47" spans="1:4" ht="15.75" customHeight="1" x14ac:dyDescent="0.2"/>
    <row r="48" spans="1:4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</sheetData>
  <mergeCells count="1">
    <mergeCell ref="J12:K12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1000"/>
  <sheetViews>
    <sheetView workbookViewId="0">
      <selection activeCell="D6" sqref="D6"/>
    </sheetView>
  </sheetViews>
  <sheetFormatPr baseColWidth="10" defaultColWidth="12.625" defaultRowHeight="15" customHeight="1" x14ac:dyDescent="0.2"/>
  <cols>
    <col min="1" max="1" width="13.625" customWidth="1"/>
    <col min="2" max="2" width="10.625" bestFit="1" customWidth="1"/>
    <col min="3" max="26" width="9.375" customWidth="1"/>
  </cols>
  <sheetData>
    <row r="1" spans="1:2" x14ac:dyDescent="0.25">
      <c r="A1" s="20" t="s">
        <v>12</v>
      </c>
      <c r="B1" s="20" t="s">
        <v>13</v>
      </c>
    </row>
    <row r="2" spans="1:2" x14ac:dyDescent="0.25">
      <c r="A2" s="17" t="str">
        <f>"I_"&amp;B2</f>
        <v>I_Shark</v>
      </c>
      <c r="B2" s="32" t="s">
        <v>158</v>
      </c>
    </row>
    <row r="3" spans="1:2" x14ac:dyDescent="0.25">
      <c r="A3" s="17" t="str">
        <f>"I_"&amp;B3</f>
        <v>I_Ash williams</v>
      </c>
      <c r="B3" s="32" t="s">
        <v>159</v>
      </c>
    </row>
    <row r="4" spans="1:2" x14ac:dyDescent="0.25">
      <c r="A4" s="17" t="str">
        <f>"I_"&amp;B4</f>
        <v>I_Thanatos</v>
      </c>
      <c r="B4" s="32" t="s">
        <v>160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13</vt:i4>
      </vt:variant>
    </vt:vector>
  </HeadingPairs>
  <TitlesOfParts>
    <vt:vector size="22" baseType="lpstr">
      <vt:lpstr>Setup</vt:lpstr>
      <vt:lpstr>Drop System</vt:lpstr>
      <vt:lpstr>Game Element</vt:lpstr>
      <vt:lpstr>Item</vt:lpstr>
      <vt:lpstr>Perks</vt:lpstr>
      <vt:lpstr>Normal</vt:lpstr>
      <vt:lpstr>Magic</vt:lpstr>
      <vt:lpstr>Rare</vt:lpstr>
      <vt:lpstr>Unique</vt:lpstr>
      <vt:lpstr>colAAA</vt:lpstr>
      <vt:lpstr>colAAS</vt:lpstr>
      <vt:lpstr>colASS</vt:lpstr>
      <vt:lpstr>colSSS</vt:lpstr>
      <vt:lpstr>drop</vt:lpstr>
      <vt:lpstr>enemy</vt:lpstr>
      <vt:lpstr>fixes</vt:lpstr>
      <vt:lpstr>fixes2</vt:lpstr>
      <vt:lpstr>gameelement</vt:lpstr>
      <vt:lpstr>globaldrop</vt:lpstr>
      <vt:lpstr>item</vt:lpstr>
      <vt:lpstr>normal</vt:lpstr>
      <vt:lpstr>tabdrop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GS-Bachelor-Master</dc:creator>
  <cp:lastModifiedBy>GS-Bachelor-Master</cp:lastModifiedBy>
  <cp:lastPrinted>2022-04-13T08:52:30Z</cp:lastPrinted>
  <dcterms:created xsi:type="dcterms:W3CDTF">2015-06-05T18:19:34Z</dcterms:created>
  <dcterms:modified xsi:type="dcterms:W3CDTF">2022-04-13T08:52:52Z</dcterms:modified>
</cp:coreProperties>
</file>